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diha-my.sharepoint.com/personal/phamdai_andiha_onmicrosoft_com/Documents/Documents/Uploaded Website/"/>
    </mc:Choice>
  </mc:AlternateContent>
  <xr:revisionPtr revIDLastSave="2" documentId="8_{D9665E08-1688-42FB-B9BE-57B69D607D38}" xr6:coauthVersionLast="47" xr6:coauthVersionMax="47" xr10:uidLastSave="{E8B79C7F-B0E4-46D5-8122-6EE6B5802831}"/>
  <bookViews>
    <workbookView xWindow="-108" yWindow="-108" windowWidth="23256" windowHeight="12456" xr2:uid="{BF986C7F-6AE4-4074-8C5C-07B55E0FD999}"/>
  </bookViews>
  <sheets>
    <sheet name="Thickness" sheetId="1" r:id="rId1"/>
  </sheets>
  <definedNames>
    <definedName name="DN">#REF!</definedName>
    <definedName name="_xlnm.Print_Area" localSheetId="0">Thickness!$A$1:$W$42</definedName>
    <definedName name="SC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1" l="1"/>
  <c r="X39" i="1" a="1"/>
  <c r="X39" i="1" s="1"/>
  <c r="X38" i="1" a="1"/>
  <c r="X38" i="1" s="1"/>
  <c r="X37" i="1" a="1"/>
  <c r="X37" i="1" s="1"/>
  <c r="O37" i="1"/>
  <c r="X36" i="1" a="1"/>
  <c r="X36" i="1" s="1"/>
  <c r="X35" i="1" a="1"/>
  <c r="X35" i="1" s="1"/>
  <c r="X34" i="1" a="1"/>
  <c r="X34" i="1" s="1"/>
  <c r="O34" i="1"/>
  <c r="X33" i="1" a="1"/>
  <c r="X33" i="1" s="1"/>
  <c r="X32" i="1" a="1"/>
  <c r="X32" i="1" s="1"/>
  <c r="X31" i="1" a="1"/>
  <c r="X31" i="1" s="1"/>
  <c r="O31" i="1"/>
  <c r="X30" i="1" a="1"/>
  <c r="X30" i="1" s="1"/>
  <c r="X29" i="1" a="1"/>
  <c r="X29" i="1" s="1"/>
  <c r="X28" i="1" a="1"/>
  <c r="X28" i="1" s="1"/>
  <c r="N28" i="1"/>
  <c r="X27" i="1" a="1"/>
  <c r="X27" i="1" s="1"/>
  <c r="X26" i="1" a="1"/>
  <c r="X26" i="1" s="1"/>
  <c r="X25" i="1" a="1"/>
  <c r="X25" i="1" s="1"/>
  <c r="O25" i="1"/>
  <c r="X24" i="1" a="1"/>
  <c r="X24" i="1" s="1"/>
  <c r="X23" i="1" a="1"/>
  <c r="X23" i="1" s="1"/>
  <c r="X22" i="1" a="1"/>
  <c r="X22" i="1" s="1"/>
  <c r="Q22" i="1"/>
  <c r="L22" i="1"/>
  <c r="M22" i="1"/>
  <c r="X21" i="1" a="1"/>
  <c r="X21" i="1" s="1"/>
  <c r="X20" i="1" a="1"/>
  <c r="X20" i="1" s="1"/>
  <c r="X19" i="1" a="1"/>
  <c r="X19" i="1" s="1"/>
  <c r="L19" i="1"/>
  <c r="O19" i="1"/>
  <c r="X18" i="1" a="1"/>
  <c r="X18" i="1" s="1"/>
  <c r="X17" i="1" a="1"/>
  <c r="X17" i="1" s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K30" i="1" l="1"/>
  <c r="J30" i="1"/>
  <c r="H30" i="1"/>
  <c r="I30" i="1"/>
  <c r="T30" i="1"/>
  <c r="S30" i="1"/>
  <c r="G30" i="1"/>
  <c r="R30" i="1"/>
  <c r="F30" i="1"/>
  <c r="P30" i="1"/>
  <c r="M30" i="1"/>
  <c r="Q30" i="1"/>
  <c r="N30" i="1"/>
  <c r="O30" i="1"/>
  <c r="L30" i="1"/>
  <c r="U30" i="1"/>
  <c r="K39" i="1"/>
  <c r="J39" i="1"/>
  <c r="U39" i="1"/>
  <c r="T39" i="1"/>
  <c r="H39" i="1"/>
  <c r="S39" i="1"/>
  <c r="G39" i="1"/>
  <c r="R39" i="1"/>
  <c r="F39" i="1"/>
  <c r="O39" i="1"/>
  <c r="M39" i="1"/>
  <c r="Q39" i="1"/>
  <c r="P39" i="1"/>
  <c r="N39" i="1"/>
  <c r="L39" i="1"/>
  <c r="I39" i="1"/>
  <c r="K18" i="1"/>
  <c r="U18" i="1"/>
  <c r="J18" i="1"/>
  <c r="T18" i="1"/>
  <c r="S18" i="1"/>
  <c r="G18" i="1"/>
  <c r="R18" i="1"/>
  <c r="F18" i="1"/>
  <c r="P18" i="1"/>
  <c r="Q18" i="1"/>
  <c r="O18" i="1"/>
  <c r="M18" i="1"/>
  <c r="N18" i="1"/>
  <c r="H18" i="1"/>
  <c r="L18" i="1"/>
  <c r="I18" i="1"/>
  <c r="S26" i="1"/>
  <c r="R26" i="1"/>
  <c r="F26" i="1"/>
  <c r="P26" i="1"/>
  <c r="O26" i="1"/>
  <c r="N26" i="1"/>
  <c r="J26" i="1"/>
  <c r="U26" i="1"/>
  <c r="M26" i="1"/>
  <c r="L26" i="1"/>
  <c r="K26" i="1"/>
  <c r="I26" i="1"/>
  <c r="T26" i="1"/>
  <c r="H26" i="1"/>
  <c r="G26" i="1"/>
  <c r="Q26" i="1"/>
  <c r="S35" i="1"/>
  <c r="G35" i="1"/>
  <c r="R35" i="1"/>
  <c r="F35" i="1"/>
  <c r="P35" i="1"/>
  <c r="O35" i="1"/>
  <c r="N35" i="1"/>
  <c r="M35" i="1"/>
  <c r="L35" i="1"/>
  <c r="K35" i="1"/>
  <c r="I35" i="1"/>
  <c r="J35" i="1"/>
  <c r="U35" i="1"/>
  <c r="T35" i="1"/>
  <c r="H35" i="1"/>
  <c r="Q35" i="1"/>
  <c r="U21" i="1"/>
  <c r="T21" i="1"/>
  <c r="H21" i="1"/>
  <c r="S21" i="1"/>
  <c r="G21" i="1"/>
  <c r="R21" i="1"/>
  <c r="F21" i="1"/>
  <c r="Q21" i="1"/>
  <c r="O21" i="1"/>
  <c r="P21" i="1"/>
  <c r="N21" i="1"/>
  <c r="M21" i="1"/>
  <c r="L21" i="1"/>
  <c r="K21" i="1"/>
  <c r="J21" i="1"/>
  <c r="I21" i="1"/>
  <c r="S29" i="1"/>
  <c r="G29" i="1"/>
  <c r="Q29" i="1"/>
  <c r="P29" i="1"/>
  <c r="O29" i="1"/>
  <c r="N29" i="1"/>
  <c r="L29" i="1"/>
  <c r="K29" i="1"/>
  <c r="J29" i="1"/>
  <c r="M29" i="1"/>
  <c r="U29" i="1"/>
  <c r="I29" i="1"/>
  <c r="T29" i="1"/>
  <c r="H29" i="1"/>
  <c r="R29" i="1"/>
  <c r="F29" i="1"/>
  <c r="Q17" i="1"/>
  <c r="O17" i="1"/>
  <c r="N17" i="1"/>
  <c r="J17" i="1"/>
  <c r="P17" i="1"/>
  <c r="M17" i="1"/>
  <c r="L17" i="1"/>
  <c r="K17" i="1"/>
  <c r="U17" i="1"/>
  <c r="I17" i="1"/>
  <c r="T17" i="1"/>
  <c r="H17" i="1"/>
  <c r="S17" i="1"/>
  <c r="G17" i="1"/>
  <c r="R17" i="1"/>
  <c r="F17" i="1"/>
  <c r="K36" i="1"/>
  <c r="J36" i="1"/>
  <c r="T36" i="1"/>
  <c r="H36" i="1"/>
  <c r="U36" i="1"/>
  <c r="S36" i="1"/>
  <c r="G36" i="1"/>
  <c r="R36" i="1"/>
  <c r="F36" i="1"/>
  <c r="P36" i="1"/>
  <c r="O36" i="1"/>
  <c r="Q36" i="1"/>
  <c r="M36" i="1"/>
  <c r="N36" i="1"/>
  <c r="L36" i="1"/>
  <c r="I36" i="1"/>
  <c r="S38" i="1"/>
  <c r="G38" i="1"/>
  <c r="Q38" i="1"/>
  <c r="P38" i="1"/>
  <c r="O38" i="1"/>
  <c r="N38" i="1"/>
  <c r="M38" i="1"/>
  <c r="L38" i="1"/>
  <c r="K38" i="1"/>
  <c r="J38" i="1"/>
  <c r="I38" i="1"/>
  <c r="U38" i="1"/>
  <c r="T38" i="1"/>
  <c r="H38" i="1"/>
  <c r="R38" i="1"/>
  <c r="F38" i="1"/>
  <c r="K27" i="1"/>
  <c r="J27" i="1"/>
  <c r="I27" i="1"/>
  <c r="H27" i="1"/>
  <c r="S27" i="1"/>
  <c r="G27" i="1"/>
  <c r="R27" i="1"/>
  <c r="F27" i="1"/>
  <c r="P27" i="1"/>
  <c r="O27" i="1"/>
  <c r="Q27" i="1"/>
  <c r="M27" i="1"/>
  <c r="N27" i="1"/>
  <c r="L27" i="1"/>
  <c r="U27" i="1"/>
  <c r="T27" i="1"/>
  <c r="G23" i="1"/>
  <c r="Q23" i="1"/>
  <c r="P23" i="1"/>
  <c r="O23" i="1"/>
  <c r="N23" i="1"/>
  <c r="J23" i="1"/>
  <c r="U23" i="1"/>
  <c r="M23" i="1"/>
  <c r="K23" i="1"/>
  <c r="L23" i="1"/>
  <c r="I23" i="1"/>
  <c r="T23" i="1"/>
  <c r="H23" i="1"/>
  <c r="S23" i="1"/>
  <c r="R23" i="1"/>
  <c r="F23" i="1"/>
  <c r="S32" i="1"/>
  <c r="G32" i="1"/>
  <c r="P32" i="1"/>
  <c r="Q32" i="1"/>
  <c r="O32" i="1"/>
  <c r="N32" i="1"/>
  <c r="M32" i="1"/>
  <c r="J32" i="1"/>
  <c r="L32" i="1"/>
  <c r="K32" i="1"/>
  <c r="U32" i="1"/>
  <c r="I32" i="1"/>
  <c r="T32" i="1"/>
  <c r="H32" i="1"/>
  <c r="R32" i="1"/>
  <c r="F32" i="1"/>
  <c r="S20" i="1"/>
  <c r="Q20" i="1"/>
  <c r="P20" i="1"/>
  <c r="O20" i="1"/>
  <c r="L20" i="1"/>
  <c r="K20" i="1"/>
  <c r="M20" i="1"/>
  <c r="J20" i="1"/>
  <c r="I20" i="1"/>
  <c r="U20" i="1"/>
  <c r="T20" i="1"/>
  <c r="H20" i="1"/>
  <c r="G20" i="1"/>
  <c r="R20" i="1"/>
  <c r="F20" i="1"/>
  <c r="K24" i="1"/>
  <c r="T24" i="1"/>
  <c r="I24" i="1"/>
  <c r="H24" i="1"/>
  <c r="S24" i="1"/>
  <c r="G24" i="1"/>
  <c r="R24" i="1"/>
  <c r="F24" i="1"/>
  <c r="Q24" i="1"/>
  <c r="P24" i="1"/>
  <c r="O24" i="1"/>
  <c r="N24" i="1"/>
  <c r="M24" i="1"/>
  <c r="L24" i="1"/>
  <c r="J24" i="1"/>
  <c r="U24" i="1"/>
  <c r="K33" i="1"/>
  <c r="I33" i="1"/>
  <c r="T33" i="1"/>
  <c r="H33" i="1"/>
  <c r="S33" i="1"/>
  <c r="G33" i="1"/>
  <c r="R33" i="1"/>
  <c r="F33" i="1"/>
  <c r="O33" i="1"/>
  <c r="Q33" i="1"/>
  <c r="M33" i="1"/>
  <c r="P33" i="1"/>
  <c r="N33" i="1"/>
  <c r="L33" i="1"/>
  <c r="J33" i="1"/>
  <c r="U33" i="1"/>
  <c r="L25" i="1"/>
  <c r="L34" i="1"/>
  <c r="L37" i="1"/>
  <c r="M19" i="1"/>
  <c r="M37" i="1"/>
  <c r="N19" i="1"/>
  <c r="N22" i="1"/>
  <c r="N25" i="1"/>
  <c r="N31" i="1"/>
  <c r="N34" i="1"/>
  <c r="N37" i="1"/>
  <c r="O22" i="1"/>
  <c r="O28" i="1"/>
  <c r="P19" i="1"/>
  <c r="P22" i="1"/>
  <c r="P25" i="1"/>
  <c r="P28" i="1"/>
  <c r="P31" i="1"/>
  <c r="P34" i="1"/>
  <c r="P37" i="1"/>
  <c r="F31" i="1"/>
  <c r="Q34" i="1"/>
  <c r="R19" i="1"/>
  <c r="Q37" i="1"/>
  <c r="R22" i="1"/>
  <c r="R28" i="1"/>
  <c r="F37" i="1"/>
  <c r="R37" i="1"/>
  <c r="G19" i="1"/>
  <c r="S22" i="1"/>
  <c r="S28" i="1"/>
  <c r="H19" i="1"/>
  <c r="T19" i="1"/>
  <c r="H25" i="1"/>
  <c r="H31" i="1"/>
  <c r="T34" i="1"/>
  <c r="Q25" i="1"/>
  <c r="Q28" i="1"/>
  <c r="Q31" i="1"/>
  <c r="F19" i="1"/>
  <c r="R25" i="1"/>
  <c r="R34" i="1"/>
  <c r="S19" i="1"/>
  <c r="S25" i="1"/>
  <c r="G28" i="1"/>
  <c r="G31" i="1"/>
  <c r="G34" i="1"/>
  <c r="G37" i="1"/>
  <c r="H22" i="1"/>
  <c r="T22" i="1"/>
  <c r="T25" i="1"/>
  <c r="T28" i="1"/>
  <c r="H37" i="1"/>
  <c r="T37" i="1"/>
  <c r="I19" i="1"/>
  <c r="U19" i="1"/>
  <c r="I22" i="1"/>
  <c r="U22" i="1"/>
  <c r="I25" i="1"/>
  <c r="U25" i="1"/>
  <c r="I28" i="1"/>
  <c r="U28" i="1"/>
  <c r="I31" i="1"/>
  <c r="U31" i="1"/>
  <c r="I34" i="1"/>
  <c r="U34" i="1"/>
  <c r="I37" i="1"/>
  <c r="U37" i="1"/>
  <c r="Q19" i="1"/>
  <c r="F22" i="1"/>
  <c r="F25" i="1"/>
  <c r="F28" i="1"/>
  <c r="R31" i="1"/>
  <c r="F34" i="1"/>
  <c r="G22" i="1"/>
  <c r="G25" i="1"/>
  <c r="S31" i="1"/>
  <c r="S34" i="1"/>
  <c r="S37" i="1"/>
  <c r="H28" i="1"/>
  <c r="T31" i="1"/>
  <c r="H34" i="1"/>
  <c r="J19" i="1"/>
  <c r="J22" i="1"/>
  <c r="J25" i="1"/>
  <c r="J28" i="1"/>
  <c r="J31" i="1"/>
  <c r="J34" i="1"/>
  <c r="J37" i="1"/>
  <c r="K19" i="1"/>
  <c r="K22" i="1"/>
  <c r="K25" i="1"/>
  <c r="K28" i="1"/>
  <c r="K31" i="1"/>
  <c r="K34" i="1"/>
  <c r="K37" i="1"/>
  <c r="L31" i="1"/>
  <c r="L28" i="1"/>
  <c r="M28" i="1"/>
  <c r="M34" i="1"/>
  <c r="M25" i="1"/>
  <c r="M3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<sst xmlns="http://schemas.openxmlformats.org/spreadsheetml/2006/main" count="21" uniqueCount="20">
  <si>
    <t>KS NHIỆT</t>
  </si>
  <si>
    <t>ksnhiet.com</t>
  </si>
  <si>
    <t>ĐỘ DÀY CHO PHÉP NHỎ NHẤT CỦA ỐNG</t>
  </si>
  <si>
    <t>Độ dày cho phép nhỏ nhất của ống với áp suất tính toán</t>
  </si>
  <si>
    <t>bar</t>
  </si>
  <si>
    <t>Các ô đỏ là vùng độ dày của ống lớn hơn độ dày ống tiêu chuẩn</t>
  </si>
  <si>
    <r>
      <t xml:space="preserve">Bảng giá trị  nhỏ nhất của giới hạn chảy theo dải nhiệt độ </t>
    </r>
    <r>
      <rPr>
        <b/>
        <sz val="10"/>
        <color indexed="36"/>
        <rFont val="Arial"/>
        <family val="2"/>
      </rPr>
      <t xml:space="preserve"> </t>
    </r>
    <r>
      <rPr>
        <b/>
        <sz val="10"/>
        <rFont val="Arial"/>
        <family val="2"/>
      </rPr>
      <t>[ksi]</t>
    </r>
    <r>
      <rPr>
        <b/>
        <sz val="10"/>
        <color indexed="36"/>
        <rFont val="Arial"/>
        <family val="2"/>
      </rPr>
      <t xml:space="preserve">   [bar]  </t>
    </r>
  </si>
  <si>
    <r>
      <t>t</t>
    </r>
    <r>
      <rPr>
        <vertAlign val="subscript"/>
        <sz val="10"/>
        <rFont val="Arial"/>
        <family val="2"/>
      </rPr>
      <t>min</t>
    </r>
    <r>
      <rPr>
        <sz val="10"/>
        <rFont val="Arial"/>
        <family val="2"/>
      </rPr>
      <t xml:space="preserve"> to </t>
    </r>
  </si>
  <si>
    <r>
      <rPr>
        <b/>
        <sz val="10"/>
        <color indexed="40"/>
        <rFont val="Arial"/>
        <family val="2"/>
      </rPr>
      <t>Temperature</t>
    </r>
    <r>
      <rPr>
        <b/>
        <sz val="10"/>
        <rFont val="Arial"/>
        <family val="2"/>
      </rPr>
      <t xml:space="preserve">  </t>
    </r>
    <r>
      <rPr>
        <b/>
        <sz val="10"/>
        <color indexed="40"/>
        <rFont val="Arial"/>
        <family val="2"/>
      </rPr>
      <t xml:space="preserve">  [ºC</t>
    </r>
  </si>
  <si>
    <t xml:space="preserve">C = </t>
  </si>
  <si>
    <t>mm</t>
  </si>
  <si>
    <r>
      <rPr>
        <sz val="8"/>
        <rFont val="Symbol"/>
        <family val="1"/>
        <charset val="2"/>
      </rPr>
      <t>s</t>
    </r>
    <r>
      <rPr>
        <vertAlign val="subscript"/>
        <sz val="8"/>
        <rFont val="Arial"/>
        <family val="2"/>
      </rPr>
      <t>max_allow</t>
    </r>
  </si>
  <si>
    <t>ksi</t>
  </si>
  <si>
    <r>
      <rPr>
        <sz val="10"/>
        <rFont val="Symbol"/>
        <family val="1"/>
        <charset val="2"/>
      </rPr>
      <t>s</t>
    </r>
    <r>
      <rPr>
        <vertAlign val="subscript"/>
        <sz val="10"/>
        <rFont val="Arial"/>
        <family val="2"/>
      </rPr>
      <t>max_allow</t>
    </r>
  </si>
  <si>
    <t>Hệ số cho công thức</t>
  </si>
  <si>
    <t>y</t>
  </si>
  <si>
    <t>STT</t>
  </si>
  <si>
    <t>DN</t>
  </si>
  <si>
    <t>Đ.Kính</t>
  </si>
  <si>
    <t>Thickness of pipe  [mm]      ASME B31.1, Eq. (4) evaluated for steels Grade B, A53,  A106 and API 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</si>
</sst>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Arial"/>
      <family val="2"/>
      <charset val="163"/>
      <scheme val="minor"/>
    </font>
    <font>
      <b/>
      <sz val="12"/>
      <color rgb="FF000000"/>
      <name val="Times New Roman"/>
      <family val="1"/>
    </font>
    <font>
      <sz val="10"/>
      <color theme="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2"/>
      <color rgb="FF00B0F0"/>
      <name val="Calibri"/>
      <family val="2"/>
    </font>
    <font>
      <sz val="12"/>
      <color rgb="FF00B0F0"/>
      <name val="Calibri"/>
      <family val="2"/>
    </font>
    <font>
      <b/>
      <sz val="12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  <charset val="163"/>
    </font>
    <font>
      <b/>
      <sz val="10"/>
      <color indexed="36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40"/>
      <name val="Arial"/>
      <family val="2"/>
    </font>
    <font>
      <sz val="10"/>
      <color theme="1"/>
      <name val="Arial"/>
      <family val="2"/>
      <charset val="163"/>
    </font>
    <font>
      <b/>
      <sz val="10"/>
      <color rgb="FF00B0F0"/>
      <name val="Calibri"/>
      <family val="2"/>
    </font>
    <font>
      <sz val="8"/>
      <color theme="1"/>
      <name val="Calibri"/>
      <family val="2"/>
      <charset val="163"/>
    </font>
    <font>
      <sz val="8"/>
      <name val="Symbol"/>
      <family val="1"/>
      <charset val="2"/>
    </font>
    <font>
      <vertAlign val="subscript"/>
      <sz val="8"/>
      <name val="Arial"/>
      <family val="2"/>
    </font>
    <font>
      <sz val="10"/>
      <name val="Symbol"/>
      <family val="1"/>
      <charset val="2"/>
    </font>
    <font>
      <sz val="10"/>
      <color rgb="FF00B0F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66"/>
        <bgColor indexed="64"/>
      </patternFill>
    </fill>
  </fills>
  <borders count="26">
    <border>
      <left/>
      <right/>
      <top/>
      <bottom/>
      <diagonal/>
    </border>
    <border>
      <left style="double">
        <color rgb="FF00B0F0"/>
      </left>
      <right/>
      <top style="double">
        <color rgb="FF00B0F0"/>
      </top>
      <bottom/>
      <diagonal/>
    </border>
    <border>
      <left/>
      <right/>
      <top style="double">
        <color rgb="FF00B0F0"/>
      </top>
      <bottom/>
      <diagonal/>
    </border>
    <border>
      <left/>
      <right style="double">
        <color rgb="FF00B0F0"/>
      </right>
      <top style="double">
        <color rgb="FF00B0F0"/>
      </top>
      <bottom/>
      <diagonal/>
    </border>
    <border>
      <left style="double">
        <color rgb="FF00B0F0"/>
      </left>
      <right/>
      <top/>
      <bottom/>
      <diagonal/>
    </border>
    <border>
      <left/>
      <right style="double">
        <color rgb="FF00B0F0"/>
      </right>
      <top/>
      <bottom/>
      <diagonal/>
    </border>
    <border>
      <left style="double">
        <color rgb="FF00B0F0"/>
      </left>
      <right/>
      <top/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double">
        <color rgb="FF00B0F0"/>
      </right>
      <top/>
      <bottom style="double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B0F0"/>
      </right>
      <top style="thin">
        <color indexed="64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indexed="64"/>
      </top>
      <bottom style="thin">
        <color rgb="FF00B0F0"/>
      </bottom>
      <diagonal/>
    </border>
    <border>
      <left style="thin">
        <color rgb="FF00B0F0"/>
      </left>
      <right style="thin">
        <color indexed="64"/>
      </right>
      <top style="thin">
        <color indexed="64"/>
      </top>
      <bottom style="thin">
        <color rgb="FF00B0F0"/>
      </bottom>
      <diagonal/>
    </border>
    <border>
      <left style="thin">
        <color indexed="64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indexed="64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rgb="FF00B0F0"/>
      </right>
      <top style="thin">
        <color rgb="FF00B0F0"/>
      </top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indexed="64"/>
      </bottom>
      <diagonal/>
    </border>
    <border>
      <left style="thin">
        <color rgb="FF00B0F0"/>
      </left>
      <right style="thin">
        <color indexed="64"/>
      </right>
      <top style="thin">
        <color rgb="FF00B0F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2" borderId="2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8" fillId="2" borderId="0" xfId="0" applyFont="1" applyFill="1"/>
    <xf numFmtId="0" fontId="9" fillId="4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8" fillId="2" borderId="0" xfId="0" applyFont="1" applyFill="1"/>
    <xf numFmtId="0" fontId="18" fillId="2" borderId="4" xfId="0" applyFont="1" applyFill="1" applyBorder="1"/>
    <xf numFmtId="0" fontId="18" fillId="0" borderId="9" xfId="0" applyFont="1" applyBorder="1"/>
    <xf numFmtId="0" fontId="18" fillId="0" borderId="9" xfId="0" applyFont="1" applyBorder="1" applyAlignment="1">
      <alignment horizontal="center" vertical="center"/>
    </xf>
    <xf numFmtId="0" fontId="18" fillId="2" borderId="5" xfId="0" applyFont="1" applyFill="1" applyBorder="1"/>
    <xf numFmtId="0" fontId="18" fillId="3" borderId="0" xfId="0" applyFont="1" applyFill="1"/>
    <xf numFmtId="0" fontId="18" fillId="0" borderId="9" xfId="0" applyFont="1" applyBorder="1" applyAlignment="1">
      <alignment horizontal="left" vertical="center"/>
    </xf>
    <xf numFmtId="0" fontId="9" fillId="6" borderId="12" xfId="0" applyFont="1" applyFill="1" applyBorder="1" applyAlignment="1">
      <alignment vertical="center"/>
    </xf>
    <xf numFmtId="0" fontId="9" fillId="6" borderId="13" xfId="0" applyFont="1" applyFill="1" applyBorder="1" applyAlignment="1">
      <alignment vertical="center"/>
    </xf>
    <xf numFmtId="0" fontId="9" fillId="6" borderId="9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0" xfId="0" applyFont="1" applyFill="1"/>
    <xf numFmtId="0" fontId="3" fillId="2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/>
    </xf>
    <xf numFmtId="164" fontId="22" fillId="0" borderId="17" xfId="0" applyNumberFormat="1" applyFont="1" applyBorder="1" applyAlignment="1">
      <alignment horizontal="center"/>
    </xf>
    <xf numFmtId="164" fontId="22" fillId="0" borderId="18" xfId="0" applyNumberFormat="1" applyFont="1" applyBorder="1" applyAlignment="1">
      <alignment horizontal="center"/>
    </xf>
    <xf numFmtId="164" fontId="22" fillId="0" borderId="19" xfId="0" applyNumberFormat="1" applyFont="1" applyBorder="1" applyAlignment="1">
      <alignment horizontal="center"/>
    </xf>
    <xf numFmtId="164" fontId="22" fillId="0" borderId="20" xfId="0" applyNumberFormat="1" applyFont="1" applyBorder="1" applyAlignment="1">
      <alignment horizontal="center"/>
    </xf>
    <xf numFmtId="164" fontId="22" fillId="0" borderId="21" xfId="0" applyNumberFormat="1" applyFont="1" applyBorder="1" applyAlignment="1">
      <alignment horizontal="center"/>
    </xf>
    <xf numFmtId="164" fontId="22" fillId="0" borderId="22" xfId="0" applyNumberFormat="1" applyFont="1" applyBorder="1" applyAlignment="1">
      <alignment horizontal="center"/>
    </xf>
    <xf numFmtId="164" fontId="22" fillId="0" borderId="23" xfId="0" applyNumberFormat="1" applyFont="1" applyBorder="1" applyAlignment="1">
      <alignment horizontal="center"/>
    </xf>
    <xf numFmtId="164" fontId="22" fillId="0" borderId="24" xfId="0" applyNumberFormat="1" applyFont="1" applyBorder="1" applyAlignment="1">
      <alignment horizontal="center"/>
    </xf>
    <xf numFmtId="164" fontId="22" fillId="0" borderId="25" xfId="0" applyNumberFormat="1" applyFont="1" applyBorder="1" applyAlignment="1">
      <alignment horizontal="center"/>
    </xf>
    <xf numFmtId="0" fontId="3" fillId="2" borderId="6" xfId="0" applyFont="1" applyFill="1" applyBorder="1"/>
    <xf numFmtId="0" fontId="3" fillId="2" borderId="8" xfId="0" applyFont="1" applyFill="1" applyBorder="1"/>
    <xf numFmtId="0" fontId="18" fillId="0" borderId="1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3" fillId="6" borderId="15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7</xdr:row>
      <xdr:rowOff>160020</xdr:rowOff>
    </xdr:from>
    <xdr:to>
      <xdr:col>6</xdr:col>
      <xdr:colOff>45720</xdr:colOff>
      <xdr:row>9</xdr:row>
      <xdr:rowOff>184495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Object 2">
              <a:extLst>
                <a:ext uri="{63B3BB69-23CF-44E3-9099-C40C66FF867C}">
                  <a14:compatExt spid="_x0000_s113666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266700" y="1158240"/>
              <a:ext cx="1668780" cy="390235"/>
            </a:xfrm>
            <a:prstGeom prst="rect">
              <a:avLst/>
            </a:prstGeom>
          </xdr:spPr>
          <xdr:txBody>
            <a:bodyPr vertOverflow="clip" horzOverflow="clip" wrap="square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vi-VN" sz="9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𝑆</m:t>
                    </m:r>
                    <m:r>
                      <a:rPr lang="vi-VN" sz="9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≥</m:t>
                    </m:r>
                    <m:f>
                      <m:fPr>
                        <m:ctrlPr>
                          <a:rPr lang="vi-VN" sz="9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vi-VN" sz="9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𝑝</m:t>
                        </m:r>
                        <m:sSub>
                          <m:sSubPr>
                            <m:ctrlPr>
                              <a:rPr lang="vi-VN" sz="9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vi-VN" sz="9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𝐷</m:t>
                            </m:r>
                          </m:e>
                          <m:sub>
                            <m:r>
                              <a:rPr lang="vi-VN" sz="9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r>
                          <a:rPr lang="vi-VN" sz="9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vi-VN" sz="9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𝜌</m:t>
                        </m:r>
                        <m:sSub>
                          <m:sSubPr>
                            <m:ctrlPr>
                              <a:rPr lang="vi-VN" sz="9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vi-VN" sz="9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vi-VN" sz="900" i="1">
                                <a:solidFill>
                                  <a:srgbClr val="000000"/>
                                </a:solidFill>
                                <a:latin typeface="Cambria Math" panose="02040503050406030204" pitchFamily="18" charset="0"/>
                              </a:rPr>
                              <m:t>𝑐𝑝</m:t>
                            </m:r>
                          </m:sub>
                        </m:sSub>
                        <m:r>
                          <a:rPr lang="vi-VN" sz="9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vi-VN" sz="900" i="1">
                            <a:solidFill>
                              <a:srgbClr val="000000"/>
                            </a:solidFill>
                            <a:latin typeface="Cambria Math" panose="02040503050406030204" pitchFamily="18" charset="0"/>
                          </a:rPr>
                          <m:t>𝑝</m:t>
                        </m:r>
                      </m:den>
                    </m:f>
                    <m:r>
                      <a:rPr lang="vi-VN" sz="9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+⥂</m:t>
                    </m:r>
                    <m:r>
                      <a:rPr lang="vi-VN" sz="900" i="1">
                        <a:solidFill>
                          <a:srgbClr val="000000"/>
                        </a:solidFill>
                        <a:latin typeface="Cambria Math" panose="02040503050406030204" pitchFamily="18" charset="0"/>
                      </a:rPr>
                      <m:t>𝐶</m:t>
                    </m:r>
                  </m:oMath>
                </m:oMathPara>
              </a14:m>
              <a:endParaRPr lang="vi-VN" sz="900"/>
            </a:p>
          </xdr:txBody>
        </xdr:sp>
      </mc:Choice>
      <mc:Fallback xmlns="">
        <xdr:sp macro="" textlink="">
          <xdr:nvSpPr>
            <xdr:cNvPr id="2" name="Object 2">
              <a:extLst>
                <a:ext uri="{63B3BB69-23CF-44E3-9099-C40C66FF867C}">
                  <a14:compatExt xmlns:a14="http://schemas.microsoft.com/office/drawing/2010/main" spid="_x0000_s113666"/>
                </a:ext>
                <a:ext uri="{FF2B5EF4-FFF2-40B4-BE49-F238E27FC236}">
                  <a16:creationId xmlns:a16="http://schemas.microsoft.com/office/drawing/2014/main" id="{89BCAADB-762C-4B43-85A1-71293DC56F40}"/>
                </a:ext>
              </a:extLst>
            </xdr:cNvPr>
            <xdr:cNvSpPr txBox="1"/>
          </xdr:nvSpPr>
          <xdr:spPr>
            <a:xfrm>
              <a:off x="266700" y="1158240"/>
              <a:ext cx="1668780" cy="390235"/>
            </a:xfrm>
            <a:prstGeom prst="rect">
              <a:avLst/>
            </a:prstGeom>
          </xdr:spPr>
          <xdr:txBody>
            <a:bodyPr vertOverflow="clip" horzOverflow="clip" wrap="square">
              <a:spAutoFit/>
            </a:bodyPr>
            <a:lstStyle/>
            <a:p>
              <a:pPr/>
              <a:r>
                <a:rPr lang="vi-VN" sz="900" i="0">
                  <a:solidFill>
                    <a:srgbClr val="000000"/>
                  </a:solidFill>
                  <a:latin typeface="Cambria Math" panose="02040503050406030204" pitchFamily="18" charset="0"/>
                </a:rPr>
                <a:t>𝑆≥(𝑝𝐷_𝑛)/(2𝜌𝜎_𝑐𝑝+𝑝)+⥂𝐶</a:t>
              </a:r>
              <a:endParaRPr lang="vi-VN" sz="900"/>
            </a:p>
          </xdr:txBody>
        </xdr:sp>
      </mc:Fallback>
    </mc:AlternateContent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</xdr:colOff>
          <xdr:row>1</xdr:row>
          <xdr:rowOff>45720</xdr:rowOff>
        </xdr:from>
        <xdr:to>
          <xdr:col>3</xdr:col>
          <xdr:colOff>228600</xdr:colOff>
          <xdr:row>3</xdr:row>
          <xdr:rowOff>76200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vi-VN" sz="1200" b="1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Trở về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2E8C7-A864-4459-A88B-CB42221E245F}">
  <sheetPr codeName="Sheet21">
    <pageSetUpPr fitToPage="1"/>
  </sheetPr>
  <dimension ref="A1:X42"/>
  <sheetViews>
    <sheetView tabSelected="1" zoomScale="130" zoomScaleNormal="130" workbookViewId="0">
      <selection activeCell="N20" sqref="N20"/>
    </sheetView>
  </sheetViews>
  <sheetFormatPr defaultColWidth="8.69921875" defaultRowHeight="14.4" x14ac:dyDescent="0.3"/>
  <cols>
    <col min="1" max="2" width="1.69921875" style="26" customWidth="1"/>
    <col min="3" max="4" width="5.09765625" style="26" customWidth="1"/>
    <col min="5" max="5" width="6.09765625" style="26" customWidth="1"/>
    <col min="6" max="21" width="5.09765625" style="26" customWidth="1"/>
    <col min="22" max="23" width="1.69921875" style="26" customWidth="1"/>
    <col min="24" max="24" width="0" style="3" hidden="1" customWidth="1"/>
    <col min="25" max="16384" width="8.69921875" style="3"/>
  </cols>
  <sheetData>
    <row r="1" spans="1:23" ht="7.95" customHeight="1" thickBot="1" x14ac:dyDescent="0.35">
      <c r="A1" s="1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9.6" customHeight="1" thickTop="1" x14ac:dyDescent="0.3">
      <c r="A2" s="2"/>
      <c r="B2" s="48" t="s">
        <v>0</v>
      </c>
      <c r="C2" s="49"/>
      <c r="D2" s="50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7" t="s">
        <v>1</v>
      </c>
      <c r="U2" s="58"/>
      <c r="V2" s="59"/>
      <c r="W2" s="2"/>
    </row>
    <row r="3" spans="1:23" ht="15" customHeight="1" x14ac:dyDescent="0.3">
      <c r="A3" s="2"/>
      <c r="B3" s="51"/>
      <c r="C3" s="52"/>
      <c r="D3" s="53"/>
      <c r="E3" s="66" t="s">
        <v>2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8"/>
      <c r="T3" s="60"/>
      <c r="U3" s="61"/>
      <c r="V3" s="62"/>
      <c r="W3" s="2"/>
    </row>
    <row r="4" spans="1:23" ht="9.6" customHeight="1" thickBot="1" x14ac:dyDescent="0.35">
      <c r="A4" s="2"/>
      <c r="B4" s="54"/>
      <c r="C4" s="55"/>
      <c r="D4" s="5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3"/>
      <c r="U4" s="64"/>
      <c r="V4" s="65"/>
      <c r="W4" s="2"/>
    </row>
    <row r="5" spans="1:23" ht="7.95" customHeight="1" thickTop="1" x14ac:dyDescent="0.3">
      <c r="A5" s="2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7"/>
      <c r="W5" s="2"/>
    </row>
    <row r="6" spans="1:23" x14ac:dyDescent="0.3">
      <c r="A6" s="2"/>
      <c r="B6" s="6"/>
      <c r="C6" s="2"/>
      <c r="D6" s="8" t="s">
        <v>3</v>
      </c>
      <c r="E6" s="8"/>
      <c r="F6" s="8"/>
      <c r="G6" s="8"/>
      <c r="H6" s="8"/>
      <c r="I6" s="8"/>
      <c r="J6" s="8"/>
      <c r="K6" s="8"/>
      <c r="L6" s="9">
        <v>25</v>
      </c>
      <c r="M6" s="8" t="s">
        <v>4</v>
      </c>
      <c r="N6" s="2"/>
      <c r="O6" s="2"/>
      <c r="P6" s="8"/>
      <c r="Q6" s="8"/>
      <c r="R6" s="8"/>
      <c r="S6" s="8"/>
      <c r="T6" s="2"/>
      <c r="U6" s="2"/>
      <c r="V6" s="7"/>
      <c r="W6" s="2"/>
    </row>
    <row r="7" spans="1:23" x14ac:dyDescent="0.3">
      <c r="A7" s="2"/>
      <c r="B7" s="6"/>
      <c r="C7" s="2"/>
      <c r="D7" s="8" t="s">
        <v>5</v>
      </c>
      <c r="E7" s="8"/>
      <c r="F7" s="8"/>
      <c r="G7" s="8"/>
      <c r="H7" s="8"/>
      <c r="I7" s="8"/>
      <c r="J7" s="8"/>
      <c r="K7" s="8"/>
      <c r="L7" s="8"/>
      <c r="M7" s="8"/>
      <c r="N7" s="2"/>
      <c r="O7" s="2"/>
      <c r="P7" s="8"/>
      <c r="Q7" s="8"/>
      <c r="R7" s="8"/>
      <c r="S7" s="8"/>
      <c r="T7" s="2"/>
      <c r="U7" s="2"/>
      <c r="V7" s="7"/>
      <c r="W7" s="2"/>
    </row>
    <row r="8" spans="1:23" x14ac:dyDescent="0.3">
      <c r="A8" s="2"/>
      <c r="B8" s="6"/>
      <c r="C8" s="2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2"/>
      <c r="U8" s="2"/>
      <c r="V8" s="7"/>
      <c r="W8" s="2"/>
    </row>
    <row r="9" spans="1:23" x14ac:dyDescent="0.3">
      <c r="A9" s="2"/>
      <c r="B9" s="6"/>
      <c r="C9" s="69"/>
      <c r="D9" s="70"/>
      <c r="E9" s="70"/>
      <c r="F9" s="73" t="s">
        <v>6</v>
      </c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"/>
      <c r="W9" s="2"/>
    </row>
    <row r="10" spans="1:23" ht="15.6" x14ac:dyDescent="0.3">
      <c r="A10" s="2"/>
      <c r="B10" s="6"/>
      <c r="C10" s="71"/>
      <c r="D10" s="72"/>
      <c r="E10" s="72"/>
      <c r="F10" s="10" t="s">
        <v>7</v>
      </c>
      <c r="G10" s="74" t="s">
        <v>8</v>
      </c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"/>
      <c r="W10" s="2"/>
    </row>
    <row r="11" spans="1:23" x14ac:dyDescent="0.3">
      <c r="A11" s="2"/>
      <c r="B11" s="6"/>
      <c r="C11" s="11" t="s">
        <v>9</v>
      </c>
      <c r="D11" s="9">
        <v>1</v>
      </c>
      <c r="E11" s="12" t="s">
        <v>10</v>
      </c>
      <c r="F11" s="13">
        <v>38</v>
      </c>
      <c r="G11" s="13">
        <v>93</v>
      </c>
      <c r="H11" s="13">
        <v>149</v>
      </c>
      <c r="I11" s="13">
        <v>204</v>
      </c>
      <c r="J11" s="13">
        <v>260</v>
      </c>
      <c r="K11" s="13">
        <v>316</v>
      </c>
      <c r="L11" s="13">
        <v>343</v>
      </c>
      <c r="M11" s="13">
        <v>371</v>
      </c>
      <c r="N11" s="13">
        <v>399</v>
      </c>
      <c r="O11" s="13">
        <v>427</v>
      </c>
      <c r="P11" s="13">
        <v>454</v>
      </c>
      <c r="Q11" s="13">
        <v>482</v>
      </c>
      <c r="R11" s="13">
        <v>510</v>
      </c>
      <c r="S11" s="13">
        <v>538</v>
      </c>
      <c r="T11" s="13">
        <v>566</v>
      </c>
      <c r="U11" s="13">
        <v>593</v>
      </c>
      <c r="V11" s="7"/>
      <c r="W11" s="2"/>
    </row>
    <row r="12" spans="1:23" s="19" customFormat="1" ht="10.199999999999999" hidden="1" x14ac:dyDescent="0.2">
      <c r="A12" s="14"/>
      <c r="B12" s="15"/>
      <c r="C12" s="16"/>
      <c r="D12" s="17"/>
      <c r="E12" s="17"/>
      <c r="F12" s="17">
        <v>100</v>
      </c>
      <c r="G12" s="17">
        <v>200</v>
      </c>
      <c r="H12" s="17">
        <v>300</v>
      </c>
      <c r="I12" s="17">
        <v>400</v>
      </c>
      <c r="J12" s="17">
        <v>500</v>
      </c>
      <c r="K12" s="17">
        <v>600</v>
      </c>
      <c r="L12" s="17">
        <v>650</v>
      </c>
      <c r="M12" s="17">
        <v>700</v>
      </c>
      <c r="N12" s="17">
        <v>750</v>
      </c>
      <c r="O12" s="17">
        <v>800</v>
      </c>
      <c r="P12" s="17">
        <v>850</v>
      </c>
      <c r="Q12" s="17">
        <v>900</v>
      </c>
      <c r="R12" s="17">
        <v>950</v>
      </c>
      <c r="S12" s="17">
        <v>1000</v>
      </c>
      <c r="T12" s="17">
        <v>1050</v>
      </c>
      <c r="U12" s="17">
        <v>1100</v>
      </c>
      <c r="V12" s="18"/>
      <c r="W12" s="14"/>
    </row>
    <row r="13" spans="1:23" s="19" customFormat="1" ht="12.6" hidden="1" x14ac:dyDescent="0.2">
      <c r="A13" s="14"/>
      <c r="B13" s="15"/>
      <c r="C13" s="41" t="s">
        <v>11</v>
      </c>
      <c r="D13" s="42"/>
      <c r="E13" s="20" t="s">
        <v>12</v>
      </c>
      <c r="F13" s="17">
        <v>15</v>
      </c>
      <c r="G13" s="17">
        <v>15</v>
      </c>
      <c r="H13" s="17">
        <v>15</v>
      </c>
      <c r="I13" s="17">
        <v>15</v>
      </c>
      <c r="J13" s="17">
        <v>15</v>
      </c>
      <c r="K13" s="17">
        <v>15</v>
      </c>
      <c r="L13" s="17">
        <v>15</v>
      </c>
      <c r="M13" s="17">
        <v>14.4</v>
      </c>
      <c r="N13" s="17">
        <v>13</v>
      </c>
      <c r="O13" s="17">
        <v>10.8</v>
      </c>
      <c r="P13" s="17">
        <v>8.6999999999999993</v>
      </c>
      <c r="Q13" s="17">
        <v>6.5</v>
      </c>
      <c r="R13" s="17">
        <v>4.5</v>
      </c>
      <c r="S13" s="17">
        <v>2.5</v>
      </c>
      <c r="T13" s="17">
        <v>1.6</v>
      </c>
      <c r="U13" s="17">
        <v>1</v>
      </c>
      <c r="V13" s="18"/>
      <c r="W13" s="14"/>
    </row>
    <row r="14" spans="1:23" ht="15.6" hidden="1" x14ac:dyDescent="0.3">
      <c r="A14" s="2"/>
      <c r="B14" s="6"/>
      <c r="C14" s="21" t="s">
        <v>13</v>
      </c>
      <c r="D14" s="22"/>
      <c r="E14" s="23" t="s">
        <v>4</v>
      </c>
      <c r="F14" s="23">
        <f>68.9476*F13</f>
        <v>1034.2139999999999</v>
      </c>
      <c r="G14" s="23">
        <f t="shared" ref="G14:U14" si="0">68.9476*G13</f>
        <v>1034.2139999999999</v>
      </c>
      <c r="H14" s="23">
        <f t="shared" si="0"/>
        <v>1034.2139999999999</v>
      </c>
      <c r="I14" s="23">
        <f t="shared" si="0"/>
        <v>1034.2139999999999</v>
      </c>
      <c r="J14" s="23">
        <f t="shared" si="0"/>
        <v>1034.2139999999999</v>
      </c>
      <c r="K14" s="23">
        <f t="shared" si="0"/>
        <v>1034.2139999999999</v>
      </c>
      <c r="L14" s="23">
        <f t="shared" si="0"/>
        <v>1034.2139999999999</v>
      </c>
      <c r="M14" s="23">
        <f t="shared" si="0"/>
        <v>992.84543999999994</v>
      </c>
      <c r="N14" s="23">
        <f t="shared" si="0"/>
        <v>896.3187999999999</v>
      </c>
      <c r="O14" s="23">
        <f t="shared" si="0"/>
        <v>744.63408000000004</v>
      </c>
      <c r="P14" s="23">
        <f t="shared" si="0"/>
        <v>599.84411999999986</v>
      </c>
      <c r="Q14" s="23">
        <f t="shared" si="0"/>
        <v>448.15939999999995</v>
      </c>
      <c r="R14" s="23">
        <f t="shared" si="0"/>
        <v>310.26419999999996</v>
      </c>
      <c r="S14" s="23">
        <f t="shared" si="0"/>
        <v>172.36899999999997</v>
      </c>
      <c r="T14" s="23">
        <f t="shared" si="0"/>
        <v>110.31616</v>
      </c>
      <c r="U14" s="23">
        <f t="shared" si="0"/>
        <v>68.947599999999994</v>
      </c>
      <c r="V14" s="7"/>
      <c r="W14" s="2"/>
    </row>
    <row r="15" spans="1:23" hidden="1" x14ac:dyDescent="0.3">
      <c r="A15" s="2"/>
      <c r="B15" s="6"/>
      <c r="C15" s="43" t="s">
        <v>14</v>
      </c>
      <c r="D15" s="44"/>
      <c r="E15" s="24" t="s">
        <v>15</v>
      </c>
      <c r="F15" s="23">
        <v>0.4</v>
      </c>
      <c r="G15" s="23">
        <v>0.4</v>
      </c>
      <c r="H15" s="23">
        <v>0.4</v>
      </c>
      <c r="I15" s="23">
        <v>0.4</v>
      </c>
      <c r="J15" s="23">
        <v>0.4</v>
      </c>
      <c r="K15" s="23">
        <v>0.4</v>
      </c>
      <c r="L15" s="23">
        <v>0.4</v>
      </c>
      <c r="M15" s="23">
        <v>0.4</v>
      </c>
      <c r="N15" s="23">
        <v>0.4</v>
      </c>
      <c r="O15" s="23">
        <v>0.4</v>
      </c>
      <c r="P15" s="23">
        <v>0.4</v>
      </c>
      <c r="Q15" s="23">
        <v>0.4</v>
      </c>
      <c r="R15" s="23">
        <v>0.5</v>
      </c>
      <c r="S15" s="23">
        <v>0.7</v>
      </c>
      <c r="T15" s="23">
        <v>0.7</v>
      </c>
      <c r="U15" s="23">
        <v>0.7</v>
      </c>
      <c r="V15" s="7"/>
      <c r="W15" s="2"/>
    </row>
    <row r="16" spans="1:23" s="26" customFormat="1" ht="13.8" x14ac:dyDescent="0.3">
      <c r="A16" s="2"/>
      <c r="B16" s="6"/>
      <c r="C16" s="25" t="s">
        <v>16</v>
      </c>
      <c r="D16" s="25" t="s">
        <v>17</v>
      </c>
      <c r="E16" s="25" t="s">
        <v>18</v>
      </c>
      <c r="F16" s="45" t="s">
        <v>19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  <c r="V16" s="7"/>
      <c r="W16" s="2"/>
    </row>
    <row r="17" spans="1:24" x14ac:dyDescent="0.3">
      <c r="A17" s="2"/>
      <c r="B17" s="6"/>
      <c r="C17" s="27">
        <v>1</v>
      </c>
      <c r="D17" s="28">
        <v>15</v>
      </c>
      <c r="E17" s="29">
        <v>21.3</v>
      </c>
      <c r="F17" s="30">
        <f t="shared" ref="F17:U32" si="1">$L$6*$E17/(2*F$15*$L$6+2*F$14)+$D$11</f>
        <v>1.2549764703403707</v>
      </c>
      <c r="G17" s="31">
        <f t="shared" si="1"/>
        <v>1.2549764703403707</v>
      </c>
      <c r="H17" s="31">
        <f t="shared" si="1"/>
        <v>1.2549764703403707</v>
      </c>
      <c r="I17" s="31">
        <f t="shared" si="1"/>
        <v>1.2549764703403707</v>
      </c>
      <c r="J17" s="31">
        <f t="shared" si="1"/>
        <v>1.2549764703403707</v>
      </c>
      <c r="K17" s="31">
        <f t="shared" si="1"/>
        <v>1.2549764703403707</v>
      </c>
      <c r="L17" s="31">
        <f t="shared" si="1"/>
        <v>1.2549764703403707</v>
      </c>
      <c r="M17" s="31">
        <f t="shared" si="1"/>
        <v>1.2654945511842781</v>
      </c>
      <c r="N17" s="31">
        <f t="shared" si="1"/>
        <v>1.2937708011794524</v>
      </c>
      <c r="O17" s="31">
        <f t="shared" si="1"/>
        <v>1.3528200051606469</v>
      </c>
      <c r="P17" s="31">
        <f t="shared" si="1"/>
        <v>1.4365869757012661</v>
      </c>
      <c r="Q17" s="31">
        <f t="shared" si="1"/>
        <v>1.5811296243185233</v>
      </c>
      <c r="R17" s="31">
        <f t="shared" si="1"/>
        <v>1.8249056122085412</v>
      </c>
      <c r="S17" s="31">
        <f t="shared" si="1"/>
        <v>2.4022826264424424</v>
      </c>
      <c r="T17" s="31">
        <f t="shared" si="1"/>
        <v>3.0830699341929848</v>
      </c>
      <c r="U17" s="32">
        <f t="shared" si="1"/>
        <v>4.0799004252286935</v>
      </c>
      <c r="V17" s="7"/>
      <c r="W17" s="2"/>
      <c r="X17" s="3" t="e" cm="1">
        <f t="array" aca="1" ref="X17" ca="1">Pipe_SI_CS_Thickness_dn_sch(D17,"STD")</f>
        <v>#NAME?</v>
      </c>
    </row>
    <row r="18" spans="1:24" x14ac:dyDescent="0.3">
      <c r="A18" s="2"/>
      <c r="B18" s="6"/>
      <c r="C18" s="27">
        <v>2</v>
      </c>
      <c r="D18" s="28">
        <v>20</v>
      </c>
      <c r="E18" s="29">
        <v>26.7</v>
      </c>
      <c r="F18" s="33">
        <f t="shared" si="1"/>
        <v>1.319618392398493</v>
      </c>
      <c r="G18" s="34">
        <f t="shared" si="1"/>
        <v>1.319618392398493</v>
      </c>
      <c r="H18" s="34">
        <f t="shared" si="1"/>
        <v>1.319618392398493</v>
      </c>
      <c r="I18" s="34">
        <f t="shared" si="1"/>
        <v>1.319618392398493</v>
      </c>
      <c r="J18" s="34">
        <f t="shared" si="1"/>
        <v>1.319618392398493</v>
      </c>
      <c r="K18" s="34">
        <f t="shared" si="1"/>
        <v>1.319618392398493</v>
      </c>
      <c r="L18" s="34">
        <f t="shared" si="1"/>
        <v>1.319618392398493</v>
      </c>
      <c r="M18" s="34">
        <f t="shared" si="1"/>
        <v>1.3328030289493065</v>
      </c>
      <c r="N18" s="34">
        <f t="shared" si="1"/>
        <v>1.3682479057038208</v>
      </c>
      <c r="O18" s="34">
        <f t="shared" si="1"/>
        <v>1.4422673304126419</v>
      </c>
      <c r="P18" s="34">
        <f t="shared" si="1"/>
        <v>1.5472709977100378</v>
      </c>
      <c r="Q18" s="34">
        <f t="shared" si="1"/>
        <v>1.7284582614696982</v>
      </c>
      <c r="R18" s="34">
        <f t="shared" si="1"/>
        <v>2.034036612486763</v>
      </c>
      <c r="S18" s="34">
        <f t="shared" si="1"/>
        <v>2.7577908979348922</v>
      </c>
      <c r="T18" s="34">
        <f t="shared" si="1"/>
        <v>3.6111721710306428</v>
      </c>
      <c r="U18" s="35">
        <f t="shared" si="1"/>
        <v>4.860720251343011</v>
      </c>
      <c r="V18" s="7"/>
      <c r="W18" s="2"/>
      <c r="X18" s="3" t="e" cm="1">
        <f t="array" aca="1" ref="X18" ca="1">Pipe_SI_CS_Thickness_dn_sch(D18,"STD")</f>
        <v>#NAME?</v>
      </c>
    </row>
    <row r="19" spans="1:24" x14ac:dyDescent="0.3">
      <c r="A19" s="2"/>
      <c r="B19" s="6"/>
      <c r="C19" s="27">
        <v>3</v>
      </c>
      <c r="D19" s="28">
        <v>25</v>
      </c>
      <c r="E19" s="29">
        <v>33.4</v>
      </c>
      <c r="F19" s="33">
        <f t="shared" si="1"/>
        <v>1.3998222586557927</v>
      </c>
      <c r="G19" s="34">
        <f t="shared" si="1"/>
        <v>1.3998222586557927</v>
      </c>
      <c r="H19" s="34">
        <f t="shared" si="1"/>
        <v>1.3998222586557927</v>
      </c>
      <c r="I19" s="34">
        <f t="shared" si="1"/>
        <v>1.3998222586557927</v>
      </c>
      <c r="J19" s="34">
        <f t="shared" si="1"/>
        <v>1.3998222586557927</v>
      </c>
      <c r="K19" s="34">
        <f t="shared" si="1"/>
        <v>1.3998222586557927</v>
      </c>
      <c r="L19" s="34">
        <f t="shared" si="1"/>
        <v>1.3998222586557927</v>
      </c>
      <c r="M19" s="34">
        <f t="shared" si="1"/>
        <v>1.4163153995096194</v>
      </c>
      <c r="N19" s="34">
        <f t="shared" si="1"/>
        <v>1.460654683539611</v>
      </c>
      <c r="O19" s="34">
        <f t="shared" si="1"/>
        <v>1.5532482710030799</v>
      </c>
      <c r="P19" s="34">
        <f t="shared" si="1"/>
        <v>1.6846011731653658</v>
      </c>
      <c r="Q19" s="34">
        <f t="shared" si="1"/>
        <v>1.9112549038609707</v>
      </c>
      <c r="R19" s="34">
        <f t="shared" si="1"/>
        <v>2.2935139646838159</v>
      </c>
      <c r="S19" s="34">
        <f t="shared" si="1"/>
        <v>3.1988844940458949</v>
      </c>
      <c r="T19" s="34">
        <f t="shared" si="1"/>
        <v>4.2664101315514404</v>
      </c>
      <c r="U19" s="35">
        <f t="shared" si="1"/>
        <v>5.8295152207811443</v>
      </c>
      <c r="V19" s="7"/>
      <c r="W19" s="2"/>
      <c r="X19" s="3" t="e" cm="1">
        <f t="array" aca="1" ref="X19" ca="1">Pipe_SI_CS_Thickness_dn_sch(D19,"STD")</f>
        <v>#NAME?</v>
      </c>
    </row>
    <row r="20" spans="1:24" x14ac:dyDescent="0.3">
      <c r="A20" s="2"/>
      <c r="B20" s="6"/>
      <c r="C20" s="27">
        <v>4</v>
      </c>
      <c r="D20" s="28">
        <v>32</v>
      </c>
      <c r="E20" s="29">
        <v>42.2</v>
      </c>
      <c r="F20" s="33">
        <f t="shared" si="1"/>
        <v>1.5051646501579179</v>
      </c>
      <c r="G20" s="34">
        <f t="shared" si="1"/>
        <v>1.5051646501579179</v>
      </c>
      <c r="H20" s="34">
        <f t="shared" si="1"/>
        <v>1.5051646501579179</v>
      </c>
      <c r="I20" s="34">
        <f t="shared" si="1"/>
        <v>1.5051646501579179</v>
      </c>
      <c r="J20" s="34">
        <f t="shared" si="1"/>
        <v>1.5051646501579179</v>
      </c>
      <c r="K20" s="34">
        <f t="shared" si="1"/>
        <v>1.5051646501579179</v>
      </c>
      <c r="L20" s="34">
        <f t="shared" si="1"/>
        <v>1.5051646501579179</v>
      </c>
      <c r="M20" s="34">
        <f t="shared" si="1"/>
        <v>1.5260032892007764</v>
      </c>
      <c r="N20" s="34">
        <f>$L$6*$E20/(2*N$15*$L$6+2*N$14)+$D$11</f>
        <v>1.5820247798015445</v>
      </c>
      <c r="O20" s="34">
        <f t="shared" si="1"/>
        <v>1.6990142825248498</v>
      </c>
      <c r="P20" s="34">
        <f t="shared" si="1"/>
        <v>1.8649751349574382</v>
      </c>
      <c r="Q20" s="34">
        <f t="shared" si="1"/>
        <v>2.1513460162554781</v>
      </c>
      <c r="R20" s="34">
        <f t="shared" si="1"/>
        <v>2.6343200392112882</v>
      </c>
      <c r="S20" s="34">
        <f t="shared" si="1"/>
        <v>3.7782313068484066</v>
      </c>
      <c r="T20" s="34">
        <f t="shared" si="1"/>
        <v>5.1270211841757725</v>
      </c>
      <c r="U20" s="35">
        <f t="shared" si="1"/>
        <v>7.1019623448192899</v>
      </c>
      <c r="V20" s="7"/>
      <c r="W20" s="2"/>
      <c r="X20" s="3" t="e" cm="1">
        <f t="array" aca="1" ref="X20" ca="1">Pipe_SI_CS_Thickness_dn_sch(D20,"STD")</f>
        <v>#NAME?</v>
      </c>
    </row>
    <row r="21" spans="1:24" x14ac:dyDescent="0.3">
      <c r="A21" s="2"/>
      <c r="B21" s="6"/>
      <c r="C21" s="27">
        <v>5</v>
      </c>
      <c r="D21" s="28">
        <v>40</v>
      </c>
      <c r="E21" s="29">
        <v>48.3</v>
      </c>
      <c r="F21" s="33">
        <f t="shared" si="1"/>
        <v>1.5781860806309818</v>
      </c>
      <c r="G21" s="34">
        <f t="shared" si="1"/>
        <v>1.5781860806309818</v>
      </c>
      <c r="H21" s="34">
        <f t="shared" si="1"/>
        <v>1.5781860806309818</v>
      </c>
      <c r="I21" s="34">
        <f t="shared" si="1"/>
        <v>1.5781860806309818</v>
      </c>
      <c r="J21" s="34">
        <f t="shared" si="1"/>
        <v>1.5781860806309818</v>
      </c>
      <c r="K21" s="34">
        <f t="shared" si="1"/>
        <v>1.5781860806309818</v>
      </c>
      <c r="L21" s="34">
        <f t="shared" si="1"/>
        <v>1.5781860806309818</v>
      </c>
      <c r="M21" s="34">
        <f t="shared" si="1"/>
        <v>1.6020369400094197</v>
      </c>
      <c r="N21" s="34">
        <f t="shared" si="1"/>
        <v>1.6661563238012937</v>
      </c>
      <c r="O21" s="34">
        <f t="shared" si="1"/>
        <v>1.8000566314206217</v>
      </c>
      <c r="P21" s="34">
        <f t="shared" si="1"/>
        <v>1.9900070857451246</v>
      </c>
      <c r="Q21" s="34">
        <f t="shared" si="1"/>
        <v>2.3177728100743975</v>
      </c>
      <c r="R21" s="34">
        <f t="shared" si="1"/>
        <v>2.8705606135996495</v>
      </c>
      <c r="S21" s="34">
        <f t="shared" si="1"/>
        <v>4.1798239839046927</v>
      </c>
      <c r="T21" s="34">
        <f t="shared" si="1"/>
        <v>5.7235811183812748</v>
      </c>
      <c r="U21" s="35">
        <f t="shared" si="1"/>
        <v>7.9839995558002768</v>
      </c>
      <c r="V21" s="7"/>
      <c r="W21" s="2"/>
      <c r="X21" s="3" t="e" cm="1">
        <f t="array" aca="1" ref="X21" ca="1">Pipe_SI_CS_Thickness_dn_sch(D21,"STD")</f>
        <v>#NAME?</v>
      </c>
    </row>
    <row r="22" spans="1:24" ht="15" customHeight="1" x14ac:dyDescent="0.3">
      <c r="A22" s="2"/>
      <c r="B22" s="6"/>
      <c r="C22" s="27">
        <v>6</v>
      </c>
      <c r="D22" s="28">
        <v>50</v>
      </c>
      <c r="E22" s="29">
        <v>60.3</v>
      </c>
      <c r="F22" s="33">
        <f t="shared" si="1"/>
        <v>1.7218347963156977</v>
      </c>
      <c r="G22" s="34">
        <f t="shared" si="1"/>
        <v>1.7218347963156977</v>
      </c>
      <c r="H22" s="34">
        <f t="shared" si="1"/>
        <v>1.7218347963156977</v>
      </c>
      <c r="I22" s="34">
        <f t="shared" si="1"/>
        <v>1.7218347963156977</v>
      </c>
      <c r="J22" s="34">
        <f t="shared" si="1"/>
        <v>1.7218347963156977</v>
      </c>
      <c r="K22" s="34">
        <f t="shared" si="1"/>
        <v>1.7218347963156977</v>
      </c>
      <c r="L22" s="34">
        <f t="shared" si="1"/>
        <v>1.7218347963156977</v>
      </c>
      <c r="M22" s="34">
        <f t="shared" si="1"/>
        <v>1.7516113350428157</v>
      </c>
      <c r="N22" s="34">
        <f t="shared" si="1"/>
        <v>1.8316610005221121</v>
      </c>
      <c r="O22" s="34">
        <f t="shared" si="1"/>
        <v>1.9988284653139439</v>
      </c>
      <c r="P22" s="34">
        <f t="shared" si="1"/>
        <v>2.2359715790979511</v>
      </c>
      <c r="Q22" s="34">
        <f t="shared" si="1"/>
        <v>2.645169781521453</v>
      </c>
      <c r="R22" s="34">
        <f t="shared" si="1"/>
        <v>3.3352961697734758</v>
      </c>
      <c r="S22" s="34">
        <f t="shared" si="1"/>
        <v>4.9698423649990264</v>
      </c>
      <c r="T22" s="34">
        <f t="shared" si="1"/>
        <v>6.8971416446871823</v>
      </c>
      <c r="U22" s="35">
        <f t="shared" si="1"/>
        <v>9.7191547249432038</v>
      </c>
      <c r="V22" s="7"/>
      <c r="W22" s="2"/>
      <c r="X22" s="3" t="e" cm="1">
        <f t="array" aca="1" ref="X22" ca="1">Pipe_SI_CS_Thickness_dn_sch(D22,"STD")</f>
        <v>#NAME?</v>
      </c>
    </row>
    <row r="23" spans="1:24" ht="15" customHeight="1" x14ac:dyDescent="0.3">
      <c r="A23" s="2"/>
      <c r="B23" s="6"/>
      <c r="C23" s="27">
        <v>7</v>
      </c>
      <c r="D23" s="28">
        <v>65</v>
      </c>
      <c r="E23" s="29">
        <v>73</v>
      </c>
      <c r="F23" s="33">
        <f t="shared" si="1"/>
        <v>1.8738630204153557</v>
      </c>
      <c r="G23" s="34">
        <f t="shared" si="1"/>
        <v>1.8738630204153557</v>
      </c>
      <c r="H23" s="34">
        <f t="shared" si="1"/>
        <v>1.8738630204153557</v>
      </c>
      <c r="I23" s="34">
        <f t="shared" si="1"/>
        <v>1.8738630204153557</v>
      </c>
      <c r="J23" s="34">
        <f t="shared" si="1"/>
        <v>1.8738630204153557</v>
      </c>
      <c r="K23" s="34">
        <f t="shared" si="1"/>
        <v>1.8738630204153557</v>
      </c>
      <c r="L23" s="34">
        <f t="shared" si="1"/>
        <v>1.8738630204153557</v>
      </c>
      <c r="M23" s="34">
        <f t="shared" si="1"/>
        <v>1.9099109031198269</v>
      </c>
      <c r="N23" s="34">
        <f t="shared" si="1"/>
        <v>2.0068201167183117</v>
      </c>
      <c r="O23" s="34">
        <f t="shared" si="1"/>
        <v>2.209195322851043</v>
      </c>
      <c r="P23" s="34">
        <f t="shared" si="1"/>
        <v>2.4962840012296916</v>
      </c>
      <c r="Q23" s="34">
        <f t="shared" si="1"/>
        <v>2.9916649096362535</v>
      </c>
      <c r="R23" s="34">
        <f t="shared" si="1"/>
        <v>3.8271413000574417</v>
      </c>
      <c r="S23" s="34">
        <f t="shared" si="1"/>
        <v>5.8059451516571956</v>
      </c>
      <c r="T23" s="34">
        <f t="shared" si="1"/>
        <v>8.1391598683609345</v>
      </c>
      <c r="U23" s="35">
        <f t="shared" si="1"/>
        <v>11.5555272789528</v>
      </c>
      <c r="V23" s="7"/>
      <c r="W23" s="2"/>
      <c r="X23" s="3" t="e" cm="1">
        <f t="array" aca="1" ref="X23" ca="1">Pipe_SI_CS_Thickness_dn_sch(D23,"STD")</f>
        <v>#NAME?</v>
      </c>
    </row>
    <row r="24" spans="1:24" x14ac:dyDescent="0.3">
      <c r="A24" s="2"/>
      <c r="B24" s="6"/>
      <c r="C24" s="27">
        <v>8</v>
      </c>
      <c r="D24" s="28">
        <v>80</v>
      </c>
      <c r="E24" s="29">
        <v>88.9</v>
      </c>
      <c r="F24" s="33">
        <f t="shared" si="1"/>
        <v>2.0641975686976042</v>
      </c>
      <c r="G24" s="34">
        <f t="shared" si="1"/>
        <v>2.0641975686976042</v>
      </c>
      <c r="H24" s="34">
        <f t="shared" si="1"/>
        <v>2.0641975686976042</v>
      </c>
      <c r="I24" s="34">
        <f t="shared" si="1"/>
        <v>2.0641975686976042</v>
      </c>
      <c r="J24" s="34">
        <f t="shared" si="1"/>
        <v>2.0641975686976042</v>
      </c>
      <c r="K24" s="34">
        <f t="shared" si="1"/>
        <v>2.0641975686976042</v>
      </c>
      <c r="L24" s="34">
        <f t="shared" si="1"/>
        <v>2.0641975686976042</v>
      </c>
      <c r="M24" s="34">
        <f t="shared" si="1"/>
        <v>2.1080969765390769</v>
      </c>
      <c r="N24" s="34">
        <f t="shared" si="1"/>
        <v>2.226113813373396</v>
      </c>
      <c r="O24" s="34">
        <f t="shared" si="1"/>
        <v>2.472568002759695</v>
      </c>
      <c r="P24" s="34">
        <f t="shared" si="1"/>
        <v>2.8221869549221861</v>
      </c>
      <c r="Q24" s="34">
        <f t="shared" si="1"/>
        <v>3.425465896803602</v>
      </c>
      <c r="R24" s="34">
        <f t="shared" si="1"/>
        <v>4.442915911987761</v>
      </c>
      <c r="S24" s="34">
        <f t="shared" si="1"/>
        <v>6.8527195066071878</v>
      </c>
      <c r="T24" s="34">
        <f t="shared" si="1"/>
        <v>9.6941275657162596</v>
      </c>
      <c r="U24" s="35">
        <f t="shared" si="1"/>
        <v>13.854607878067176</v>
      </c>
      <c r="V24" s="7"/>
      <c r="W24" s="2"/>
      <c r="X24" s="3" t="e" cm="1">
        <f t="array" aca="1" ref="X24" ca="1">Pipe_SI_CS_Thickness_dn_sch(D24,"STD")</f>
        <v>#NAME?</v>
      </c>
    </row>
    <row r="25" spans="1:24" x14ac:dyDescent="0.3">
      <c r="A25" s="2"/>
      <c r="B25" s="6"/>
      <c r="C25" s="27">
        <v>9</v>
      </c>
      <c r="D25" s="28">
        <v>100</v>
      </c>
      <c r="E25" s="29">
        <v>114.3</v>
      </c>
      <c r="F25" s="33">
        <f t="shared" si="1"/>
        <v>2.3682540168969197</v>
      </c>
      <c r="G25" s="34">
        <f t="shared" si="1"/>
        <v>2.3682540168969197</v>
      </c>
      <c r="H25" s="34">
        <f t="shared" si="1"/>
        <v>2.3682540168969197</v>
      </c>
      <c r="I25" s="34">
        <f t="shared" si="1"/>
        <v>2.3682540168969197</v>
      </c>
      <c r="J25" s="34">
        <f t="shared" si="1"/>
        <v>2.3682540168969197</v>
      </c>
      <c r="K25" s="34">
        <f t="shared" si="1"/>
        <v>2.3682540168969197</v>
      </c>
      <c r="L25" s="34">
        <f t="shared" si="1"/>
        <v>2.3682540168969197</v>
      </c>
      <c r="M25" s="34">
        <f t="shared" si="1"/>
        <v>2.4246961126930984</v>
      </c>
      <c r="N25" s="34">
        <f t="shared" si="1"/>
        <v>2.5764320457657948</v>
      </c>
      <c r="O25" s="34">
        <f t="shared" si="1"/>
        <v>2.8933017178338938</v>
      </c>
      <c r="P25" s="34">
        <f t="shared" si="1"/>
        <v>3.3428117991856681</v>
      </c>
      <c r="Q25" s="34">
        <f t="shared" si="1"/>
        <v>4.1184561530332022</v>
      </c>
      <c r="R25" s="34">
        <f t="shared" si="1"/>
        <v>5.4266061725556929</v>
      </c>
      <c r="S25" s="34">
        <f t="shared" si="1"/>
        <v>8.524925079923527</v>
      </c>
      <c r="T25" s="34">
        <f t="shared" si="1"/>
        <v>12.178164013063762</v>
      </c>
      <c r="U25" s="35">
        <f t="shared" si="1"/>
        <v>17.52735298608637</v>
      </c>
      <c r="V25" s="7"/>
      <c r="W25" s="2"/>
      <c r="X25" s="3" t="e" cm="1">
        <f t="array" aca="1" ref="X25" ca="1">Pipe_SI_CS_Thickness_dn_sch(D25,"STD")</f>
        <v>#NAME?</v>
      </c>
    </row>
    <row r="26" spans="1:24" x14ac:dyDescent="0.3">
      <c r="A26" s="2"/>
      <c r="B26" s="6"/>
      <c r="C26" s="27">
        <v>10</v>
      </c>
      <c r="D26" s="28">
        <v>125</v>
      </c>
      <c r="E26" s="29">
        <v>141.30000000000001</v>
      </c>
      <c r="F26" s="33">
        <f t="shared" si="1"/>
        <v>2.691463627187531</v>
      </c>
      <c r="G26" s="34">
        <f t="shared" si="1"/>
        <v>2.691463627187531</v>
      </c>
      <c r="H26" s="34">
        <f t="shared" si="1"/>
        <v>2.691463627187531</v>
      </c>
      <c r="I26" s="34">
        <f t="shared" si="1"/>
        <v>2.691463627187531</v>
      </c>
      <c r="J26" s="34">
        <f t="shared" si="1"/>
        <v>2.691463627187531</v>
      </c>
      <c r="K26" s="34">
        <f t="shared" si="1"/>
        <v>2.691463627187531</v>
      </c>
      <c r="L26" s="34">
        <f t="shared" si="1"/>
        <v>2.691463627187531</v>
      </c>
      <c r="M26" s="34">
        <f t="shared" si="1"/>
        <v>2.7612385015182404</v>
      </c>
      <c r="N26" s="34">
        <f t="shared" si="1"/>
        <v>2.9488175683876365</v>
      </c>
      <c r="O26" s="34">
        <f t="shared" si="1"/>
        <v>3.340538344093869</v>
      </c>
      <c r="P26" s="34">
        <f t="shared" si="1"/>
        <v>3.8962319092295266</v>
      </c>
      <c r="Q26" s="34">
        <f t="shared" si="1"/>
        <v>4.8550993387890777</v>
      </c>
      <c r="R26" s="34">
        <f t="shared" si="1"/>
        <v>6.4722611739468023</v>
      </c>
      <c r="S26" s="34">
        <f t="shared" si="1"/>
        <v>10.30246643738578</v>
      </c>
      <c r="T26" s="34">
        <f t="shared" si="1"/>
        <v>14.818675197252055</v>
      </c>
      <c r="U26" s="35">
        <f t="shared" si="1"/>
        <v>21.431452116657955</v>
      </c>
      <c r="V26" s="7"/>
      <c r="W26" s="2"/>
      <c r="X26" s="3" t="e" cm="1">
        <f t="array" aca="1" ref="X26" ca="1">Pipe_SI_CS_Thickness_dn_sch(D26,"STD")</f>
        <v>#NAME?</v>
      </c>
    </row>
    <row r="27" spans="1:24" x14ac:dyDescent="0.3">
      <c r="A27" s="2"/>
      <c r="B27" s="6"/>
      <c r="C27" s="27">
        <v>11</v>
      </c>
      <c r="D27" s="28">
        <v>150</v>
      </c>
      <c r="E27" s="29">
        <v>168.3</v>
      </c>
      <c r="F27" s="33">
        <f t="shared" si="1"/>
        <v>3.0146732374781418</v>
      </c>
      <c r="G27" s="34">
        <f t="shared" si="1"/>
        <v>3.0146732374781418</v>
      </c>
      <c r="H27" s="34">
        <f t="shared" si="1"/>
        <v>3.0146732374781418</v>
      </c>
      <c r="I27" s="34">
        <f t="shared" si="1"/>
        <v>3.0146732374781418</v>
      </c>
      <c r="J27" s="34">
        <f t="shared" si="1"/>
        <v>3.0146732374781418</v>
      </c>
      <c r="K27" s="34">
        <f t="shared" si="1"/>
        <v>3.0146732374781418</v>
      </c>
      <c r="L27" s="34">
        <f t="shared" si="1"/>
        <v>3.0146732374781418</v>
      </c>
      <c r="M27" s="34">
        <f t="shared" si="1"/>
        <v>3.0977808903433814</v>
      </c>
      <c r="N27" s="34">
        <f t="shared" si="1"/>
        <v>3.3212030910094774</v>
      </c>
      <c r="O27" s="34">
        <f t="shared" si="1"/>
        <v>3.7877749703538433</v>
      </c>
      <c r="P27" s="34">
        <f t="shared" si="1"/>
        <v>4.4496520192733851</v>
      </c>
      <c r="Q27" s="34">
        <f t="shared" si="1"/>
        <v>5.5917425245449515</v>
      </c>
      <c r="R27" s="34">
        <f t="shared" si="1"/>
        <v>7.51791617533791</v>
      </c>
      <c r="S27" s="34">
        <f t="shared" si="1"/>
        <v>12.080007794848029</v>
      </c>
      <c r="T27" s="34">
        <f t="shared" si="1"/>
        <v>17.459186381440343</v>
      </c>
      <c r="U27" s="35">
        <f t="shared" si="1"/>
        <v>25.335551247229539</v>
      </c>
      <c r="V27" s="7"/>
      <c r="W27" s="2"/>
      <c r="X27" s="3" t="e" cm="1">
        <f t="array" aca="1" ref="X27" ca="1">Pipe_SI_CS_Thickness_dn_sch(D27,"STD")</f>
        <v>#NAME?</v>
      </c>
    </row>
    <row r="28" spans="1:24" x14ac:dyDescent="0.3">
      <c r="A28" s="2"/>
      <c r="B28" s="6"/>
      <c r="C28" s="27">
        <v>12</v>
      </c>
      <c r="D28" s="28">
        <v>200</v>
      </c>
      <c r="E28" s="29">
        <v>219.1</v>
      </c>
      <c r="F28" s="33">
        <f t="shared" si="1"/>
        <v>3.6227861338767724</v>
      </c>
      <c r="G28" s="34">
        <f t="shared" si="1"/>
        <v>3.6227861338767724</v>
      </c>
      <c r="H28" s="34">
        <f t="shared" si="1"/>
        <v>3.6227861338767724</v>
      </c>
      <c r="I28" s="34">
        <f t="shared" si="1"/>
        <v>3.6227861338767724</v>
      </c>
      <c r="J28" s="34">
        <f t="shared" si="1"/>
        <v>3.6227861338767724</v>
      </c>
      <c r="K28" s="34">
        <f t="shared" si="1"/>
        <v>3.6227861338767724</v>
      </c>
      <c r="L28" s="34">
        <f t="shared" si="1"/>
        <v>3.6227861338767724</v>
      </c>
      <c r="M28" s="34">
        <f t="shared" si="1"/>
        <v>3.7309791626514253</v>
      </c>
      <c r="N28" s="34">
        <f t="shared" si="1"/>
        <v>4.0218395557942745</v>
      </c>
      <c r="O28" s="34">
        <f t="shared" si="1"/>
        <v>4.6292424005022408</v>
      </c>
      <c r="P28" s="34">
        <f t="shared" si="1"/>
        <v>5.4909017078003481</v>
      </c>
      <c r="Q28" s="34">
        <f t="shared" si="1"/>
        <v>6.9777230370041528</v>
      </c>
      <c r="R28" s="34">
        <f t="shared" si="1"/>
        <v>9.4852966964737728</v>
      </c>
      <c r="S28" s="34">
        <f t="shared" si="1"/>
        <v>15.424418941480708</v>
      </c>
      <c r="T28" s="34">
        <f t="shared" si="1"/>
        <v>22.427259276135349</v>
      </c>
      <c r="U28" s="35">
        <f t="shared" si="1"/>
        <v>32.681041463267924</v>
      </c>
      <c r="V28" s="7"/>
      <c r="W28" s="2"/>
      <c r="X28" s="3" t="e" cm="1">
        <f t="array" aca="1" ref="X28" ca="1">Pipe_SI_CS_Thickness_dn_sch(D28,"STD")</f>
        <v>#NAME?</v>
      </c>
    </row>
    <row r="29" spans="1:24" x14ac:dyDescent="0.3">
      <c r="A29" s="2"/>
      <c r="B29" s="6"/>
      <c r="C29" s="27">
        <v>13</v>
      </c>
      <c r="D29" s="28">
        <v>250</v>
      </c>
      <c r="E29" s="29">
        <v>273.10000000000002</v>
      </c>
      <c r="F29" s="33">
        <f t="shared" si="1"/>
        <v>4.2692053544579949</v>
      </c>
      <c r="G29" s="34">
        <f t="shared" si="1"/>
        <v>4.2692053544579949</v>
      </c>
      <c r="H29" s="34">
        <f t="shared" si="1"/>
        <v>4.2692053544579949</v>
      </c>
      <c r="I29" s="34">
        <f t="shared" si="1"/>
        <v>4.2692053544579949</v>
      </c>
      <c r="J29" s="34">
        <f t="shared" si="1"/>
        <v>4.2692053544579949</v>
      </c>
      <c r="K29" s="34">
        <f t="shared" si="1"/>
        <v>4.2692053544579949</v>
      </c>
      <c r="L29" s="34">
        <f t="shared" si="1"/>
        <v>4.2692053544579949</v>
      </c>
      <c r="M29" s="34">
        <f t="shared" si="1"/>
        <v>4.4040639403017092</v>
      </c>
      <c r="N29" s="34">
        <f t="shared" si="1"/>
        <v>4.7666106010379581</v>
      </c>
      <c r="O29" s="34">
        <f t="shared" si="1"/>
        <v>5.5237156530221911</v>
      </c>
      <c r="P29" s="34">
        <f t="shared" si="1"/>
        <v>6.597741927888066</v>
      </c>
      <c r="Q29" s="34">
        <f t="shared" si="1"/>
        <v>8.4510094085159029</v>
      </c>
      <c r="R29" s="34">
        <f t="shared" si="1"/>
        <v>11.576606699255992</v>
      </c>
      <c r="S29" s="34">
        <f t="shared" si="1"/>
        <v>18.979501656405212</v>
      </c>
      <c r="T29" s="34">
        <f t="shared" si="1"/>
        <v>27.708281644511935</v>
      </c>
      <c r="U29" s="35">
        <f t="shared" si="1"/>
        <v>40.4892397244111</v>
      </c>
      <c r="V29" s="7"/>
      <c r="W29" s="2"/>
      <c r="X29" s="3" t="e" cm="1">
        <f t="array" aca="1" ref="X29" ca="1">Pipe_SI_CS_Thickness_dn_sch(D29,"STD")</f>
        <v>#NAME?</v>
      </c>
    </row>
    <row r="30" spans="1:24" x14ac:dyDescent="0.3">
      <c r="A30" s="2"/>
      <c r="B30" s="6"/>
      <c r="C30" s="27">
        <v>14</v>
      </c>
      <c r="D30" s="28">
        <v>300</v>
      </c>
      <c r="E30" s="29">
        <v>323.89999999999998</v>
      </c>
      <c r="F30" s="33">
        <f t="shared" si="1"/>
        <v>4.8773182508566251</v>
      </c>
      <c r="G30" s="34">
        <f t="shared" si="1"/>
        <v>4.8773182508566251</v>
      </c>
      <c r="H30" s="34">
        <f t="shared" si="1"/>
        <v>4.8773182508566251</v>
      </c>
      <c r="I30" s="34">
        <f t="shared" si="1"/>
        <v>4.8773182508566251</v>
      </c>
      <c r="J30" s="34">
        <f t="shared" si="1"/>
        <v>4.8773182508566251</v>
      </c>
      <c r="K30" s="34">
        <f t="shared" si="1"/>
        <v>4.8773182508566251</v>
      </c>
      <c r="L30" s="34">
        <f t="shared" si="1"/>
        <v>4.8773182508566251</v>
      </c>
      <c r="M30" s="34">
        <f t="shared" si="1"/>
        <v>5.0372622126097513</v>
      </c>
      <c r="N30" s="34">
        <f t="shared" si="1"/>
        <v>5.4672470658227548</v>
      </c>
      <c r="O30" s="34">
        <f t="shared" si="1"/>
        <v>6.3651830831705869</v>
      </c>
      <c r="P30" s="34">
        <f t="shared" si="1"/>
        <v>7.6389916164150282</v>
      </c>
      <c r="Q30" s="34">
        <f t="shared" si="1"/>
        <v>9.8369899209751015</v>
      </c>
      <c r="R30" s="34">
        <f t="shared" si="1"/>
        <v>13.543987220391854</v>
      </c>
      <c r="S30" s="34">
        <f t="shared" si="1"/>
        <v>22.323912803037885</v>
      </c>
      <c r="T30" s="34">
        <f t="shared" si="1"/>
        <v>32.676354539206933</v>
      </c>
      <c r="U30" s="35">
        <f t="shared" si="1"/>
        <v>47.834729940449471</v>
      </c>
      <c r="V30" s="7"/>
      <c r="W30" s="2"/>
      <c r="X30" s="3" t="e" cm="1">
        <f t="array" aca="1" ref="X30" ca="1">Pipe_SI_CS_Thickness_dn_sch(D30,"STD")</f>
        <v>#NAME?</v>
      </c>
    </row>
    <row r="31" spans="1:24" x14ac:dyDescent="0.3">
      <c r="A31" s="2"/>
      <c r="B31" s="6"/>
      <c r="C31" s="27">
        <v>15</v>
      </c>
      <c r="D31" s="28">
        <v>350</v>
      </c>
      <c r="E31" s="29">
        <v>355.6</v>
      </c>
      <c r="F31" s="33">
        <f t="shared" si="1"/>
        <v>5.2567902747904167</v>
      </c>
      <c r="G31" s="34">
        <f t="shared" si="1"/>
        <v>5.2567902747904167</v>
      </c>
      <c r="H31" s="34">
        <f t="shared" si="1"/>
        <v>5.2567902747904167</v>
      </c>
      <c r="I31" s="34">
        <f t="shared" si="1"/>
        <v>5.2567902747904167</v>
      </c>
      <c r="J31" s="34">
        <f t="shared" si="1"/>
        <v>5.2567902747904167</v>
      </c>
      <c r="K31" s="34">
        <f t="shared" si="1"/>
        <v>5.2567902747904167</v>
      </c>
      <c r="L31" s="34">
        <f t="shared" si="1"/>
        <v>5.2567902747904167</v>
      </c>
      <c r="M31" s="34">
        <f t="shared" si="1"/>
        <v>5.4323879061563067</v>
      </c>
      <c r="N31" s="34">
        <f t="shared" si="1"/>
        <v>5.9044552534935839</v>
      </c>
      <c r="O31" s="34">
        <f t="shared" si="1"/>
        <v>6.8902720110387801</v>
      </c>
      <c r="P31" s="34">
        <f t="shared" si="1"/>
        <v>8.2887478196887443</v>
      </c>
      <c r="Q31" s="34">
        <f t="shared" si="1"/>
        <v>10.701863587214408</v>
      </c>
      <c r="R31" s="34">
        <f t="shared" si="1"/>
        <v>14.771663647951044</v>
      </c>
      <c r="S31" s="34">
        <f t="shared" si="1"/>
        <v>24.410878026428751</v>
      </c>
      <c r="T31" s="34">
        <f t="shared" si="1"/>
        <v>35.776510262865038</v>
      </c>
      <c r="U31" s="35">
        <f t="shared" si="1"/>
        <v>52.418431512268704</v>
      </c>
      <c r="V31" s="7"/>
      <c r="W31" s="2"/>
      <c r="X31" s="3" t="e" cm="1">
        <f t="array" aca="1" ref="X31" ca="1">Pipe_SI_CS_Thickness_dn_sch(D31,"STD")</f>
        <v>#NAME?</v>
      </c>
    </row>
    <row r="32" spans="1:24" x14ac:dyDescent="0.3">
      <c r="A32" s="2"/>
      <c r="B32" s="6"/>
      <c r="C32" s="27">
        <v>16</v>
      </c>
      <c r="D32" s="28">
        <v>400</v>
      </c>
      <c r="E32" s="29">
        <v>406.4</v>
      </c>
      <c r="F32" s="33">
        <f t="shared" si="1"/>
        <v>5.8649031711890478</v>
      </c>
      <c r="G32" s="34">
        <f t="shared" si="1"/>
        <v>5.8649031711890478</v>
      </c>
      <c r="H32" s="34">
        <f t="shared" si="1"/>
        <v>5.8649031711890478</v>
      </c>
      <c r="I32" s="34">
        <f t="shared" si="1"/>
        <v>5.8649031711890478</v>
      </c>
      <c r="J32" s="34">
        <f t="shared" si="1"/>
        <v>5.8649031711890478</v>
      </c>
      <c r="K32" s="34">
        <f t="shared" si="1"/>
        <v>5.8649031711890478</v>
      </c>
      <c r="L32" s="34">
        <f t="shared" si="1"/>
        <v>5.8649031711890478</v>
      </c>
      <c r="M32" s="34">
        <f t="shared" si="1"/>
        <v>6.0655861784643506</v>
      </c>
      <c r="N32" s="34">
        <f t="shared" si="1"/>
        <v>6.6050917182783815</v>
      </c>
      <c r="O32" s="34">
        <f t="shared" si="1"/>
        <v>7.7317394411871776</v>
      </c>
      <c r="P32" s="34">
        <f t="shared" si="1"/>
        <v>9.3299975082157083</v>
      </c>
      <c r="Q32" s="34">
        <f t="shared" si="1"/>
        <v>12.087844099673609</v>
      </c>
      <c r="R32" s="34">
        <f t="shared" si="1"/>
        <v>16.73904416908691</v>
      </c>
      <c r="S32" s="34">
        <f t="shared" si="1"/>
        <v>27.755289173061431</v>
      </c>
      <c r="T32" s="34">
        <f t="shared" si="1"/>
        <v>40.744583157560044</v>
      </c>
      <c r="U32" s="35">
        <f t="shared" ref="U32" si="2">$L$6*$E32/(2*U$15*$L$6+2*U$14)+$D$11</f>
        <v>59.763921728307096</v>
      </c>
      <c r="V32" s="7"/>
      <c r="W32" s="2"/>
      <c r="X32" s="3" t="e" cm="1">
        <f t="array" aca="1" ref="X32" ca="1">Pipe_SI_CS_Thickness_dn_sch(D32,"STD")</f>
        <v>#NAME?</v>
      </c>
    </row>
    <row r="33" spans="1:24" x14ac:dyDescent="0.3">
      <c r="A33" s="2"/>
      <c r="B33" s="6"/>
      <c r="C33" s="27">
        <v>17</v>
      </c>
      <c r="D33" s="28">
        <v>450</v>
      </c>
      <c r="E33" s="29">
        <v>457</v>
      </c>
      <c r="F33" s="33">
        <f t="shared" ref="F33:U39" si="3">$L$6*$E33/(2*F$15*$L$6+2*F$14)+$D$11</f>
        <v>6.4706219223262664</v>
      </c>
      <c r="G33" s="34">
        <f t="shared" si="3"/>
        <v>6.4706219223262664</v>
      </c>
      <c r="H33" s="34">
        <f t="shared" si="3"/>
        <v>6.4706219223262664</v>
      </c>
      <c r="I33" s="34">
        <f t="shared" si="3"/>
        <v>6.4706219223262664</v>
      </c>
      <c r="J33" s="34">
        <f t="shared" si="3"/>
        <v>6.4706219223262664</v>
      </c>
      <c r="K33" s="34">
        <f t="shared" si="3"/>
        <v>6.4706219223262664</v>
      </c>
      <c r="L33" s="34">
        <f t="shared" si="3"/>
        <v>6.4706219223262664</v>
      </c>
      <c r="M33" s="34">
        <f t="shared" si="3"/>
        <v>6.6962915441885045</v>
      </c>
      <c r="N33" s="34">
        <f t="shared" si="3"/>
        <v>7.3029697717844986</v>
      </c>
      <c r="O33" s="34">
        <f t="shared" si="3"/>
        <v>8.5698940074373517</v>
      </c>
      <c r="P33" s="34">
        <f t="shared" si="3"/>
        <v>10.367147788520125</v>
      </c>
      <c r="Q33" s="34">
        <f t="shared" si="3"/>
        <v>13.468367995942025</v>
      </c>
      <c r="R33" s="34">
        <f t="shared" si="3"/>
        <v>18.698679097619873</v>
      </c>
      <c r="S33" s="34">
        <f t="shared" si="3"/>
        <v>31.086533346675871</v>
      </c>
      <c r="T33" s="34">
        <f t="shared" si="3"/>
        <v>45.693096710149952</v>
      </c>
      <c r="U33" s="35">
        <f t="shared" si="3"/>
        <v>67.08049269152643</v>
      </c>
      <c r="V33" s="7"/>
      <c r="W33" s="2"/>
      <c r="X33" s="3" t="e" cm="1">
        <f t="array" aca="1" ref="X33" ca="1">Pipe_SI_CS_Thickness_dn_sch(D33,"STD")</f>
        <v>#NAME?</v>
      </c>
    </row>
    <row r="34" spans="1:24" x14ac:dyDescent="0.3">
      <c r="A34" s="2"/>
      <c r="B34" s="6"/>
      <c r="C34" s="27">
        <v>18</v>
      </c>
      <c r="D34" s="28">
        <v>500</v>
      </c>
      <c r="E34" s="29">
        <v>508</v>
      </c>
      <c r="F34" s="33">
        <f t="shared" si="3"/>
        <v>7.08112896398631</v>
      </c>
      <c r="G34" s="34">
        <f t="shared" si="3"/>
        <v>7.08112896398631</v>
      </c>
      <c r="H34" s="34">
        <f t="shared" si="3"/>
        <v>7.08112896398631</v>
      </c>
      <c r="I34" s="34">
        <f t="shared" si="3"/>
        <v>7.08112896398631</v>
      </c>
      <c r="J34" s="34">
        <f t="shared" si="3"/>
        <v>7.08112896398631</v>
      </c>
      <c r="K34" s="34">
        <f t="shared" si="3"/>
        <v>7.08112896398631</v>
      </c>
      <c r="L34" s="34">
        <f t="shared" si="3"/>
        <v>7.08112896398631</v>
      </c>
      <c r="M34" s="34">
        <f t="shared" si="3"/>
        <v>7.3319827230804382</v>
      </c>
      <c r="N34" s="34">
        <f t="shared" si="3"/>
        <v>8.0063646478479775</v>
      </c>
      <c r="O34" s="34">
        <f t="shared" si="3"/>
        <v>9.4146743014839718</v>
      </c>
      <c r="P34" s="34">
        <f t="shared" si="3"/>
        <v>11.412496885269634</v>
      </c>
      <c r="Q34" s="34">
        <f t="shared" si="3"/>
        <v>14.859805124592011</v>
      </c>
      <c r="R34" s="34">
        <f t="shared" si="3"/>
        <v>20.673805211358633</v>
      </c>
      <c r="S34" s="34">
        <f t="shared" si="3"/>
        <v>34.444111466326788</v>
      </c>
      <c r="T34" s="34">
        <f t="shared" si="3"/>
        <v>50.680728946950062</v>
      </c>
      <c r="U34" s="35">
        <f t="shared" si="3"/>
        <v>74.454902160383867</v>
      </c>
      <c r="V34" s="7"/>
      <c r="W34" s="2"/>
      <c r="X34" s="3" t="e" cm="1">
        <f t="array" aca="1" ref="X34" ca="1">Pipe_SI_CS_Thickness_dn_sch(D34,"STD")</f>
        <v>#NAME?</v>
      </c>
    </row>
    <row r="35" spans="1:24" x14ac:dyDescent="0.3">
      <c r="A35" s="2"/>
      <c r="B35" s="6"/>
      <c r="C35" s="27">
        <v>19</v>
      </c>
      <c r="D35" s="28">
        <v>550</v>
      </c>
      <c r="E35" s="29">
        <v>559</v>
      </c>
      <c r="F35" s="33">
        <f t="shared" si="3"/>
        <v>7.6916360056463526</v>
      </c>
      <c r="G35" s="34">
        <f t="shared" si="3"/>
        <v>7.6916360056463526</v>
      </c>
      <c r="H35" s="34">
        <f t="shared" si="3"/>
        <v>7.6916360056463526</v>
      </c>
      <c r="I35" s="34">
        <f t="shared" si="3"/>
        <v>7.6916360056463526</v>
      </c>
      <c r="J35" s="34">
        <f t="shared" si="3"/>
        <v>7.6916360056463526</v>
      </c>
      <c r="K35" s="34">
        <f t="shared" si="3"/>
        <v>7.6916360056463526</v>
      </c>
      <c r="L35" s="34">
        <f t="shared" si="3"/>
        <v>7.6916360056463526</v>
      </c>
      <c r="M35" s="34">
        <f t="shared" si="3"/>
        <v>7.9676739019723719</v>
      </c>
      <c r="N35" s="34">
        <f t="shared" si="3"/>
        <v>8.7097595239114547</v>
      </c>
      <c r="O35" s="34">
        <f t="shared" si="3"/>
        <v>10.259454595530592</v>
      </c>
      <c r="P35" s="34">
        <f t="shared" si="3"/>
        <v>12.457845982019146</v>
      </c>
      <c r="Q35" s="34">
        <f t="shared" si="3"/>
        <v>16.251242253241998</v>
      </c>
      <c r="R35" s="34">
        <f t="shared" si="3"/>
        <v>22.648931325097397</v>
      </c>
      <c r="S35" s="34">
        <f t="shared" si="3"/>
        <v>37.801689585977705</v>
      </c>
      <c r="T35" s="34">
        <f t="shared" si="3"/>
        <v>55.668361183750164</v>
      </c>
      <c r="U35" s="35">
        <f t="shared" si="3"/>
        <v>81.829311629241303</v>
      </c>
      <c r="V35" s="7"/>
      <c r="W35" s="2"/>
      <c r="X35" s="3" t="e" cm="1">
        <f t="array" aca="1" ref="X35" ca="1">Pipe_SI_CS_Thickness_dn_sch(D35,"STD")</f>
        <v>#NAME?</v>
      </c>
    </row>
    <row r="36" spans="1:24" x14ac:dyDescent="0.3">
      <c r="A36" s="2"/>
      <c r="B36" s="6"/>
      <c r="C36" s="27">
        <v>20</v>
      </c>
      <c r="D36" s="28">
        <v>600</v>
      </c>
      <c r="E36" s="29">
        <v>610</v>
      </c>
      <c r="F36" s="33">
        <f t="shared" si="3"/>
        <v>8.3021430473063944</v>
      </c>
      <c r="G36" s="34">
        <f t="shared" si="3"/>
        <v>8.3021430473063944</v>
      </c>
      <c r="H36" s="34">
        <f t="shared" si="3"/>
        <v>8.3021430473063944</v>
      </c>
      <c r="I36" s="34">
        <f t="shared" si="3"/>
        <v>8.3021430473063944</v>
      </c>
      <c r="J36" s="34">
        <f t="shared" si="3"/>
        <v>8.3021430473063944</v>
      </c>
      <c r="K36" s="34">
        <f t="shared" si="3"/>
        <v>8.3021430473063944</v>
      </c>
      <c r="L36" s="34">
        <f t="shared" si="3"/>
        <v>8.3021430473063944</v>
      </c>
      <c r="M36" s="34">
        <f t="shared" si="3"/>
        <v>8.6033650808643056</v>
      </c>
      <c r="N36" s="34">
        <f t="shared" si="3"/>
        <v>9.4131543999749319</v>
      </c>
      <c r="O36" s="34">
        <f t="shared" si="3"/>
        <v>11.10423488957721</v>
      </c>
      <c r="P36" s="34">
        <f t="shared" si="3"/>
        <v>13.503195078768655</v>
      </c>
      <c r="Q36" s="34">
        <f t="shared" si="3"/>
        <v>17.64267938189198</v>
      </c>
      <c r="R36" s="34">
        <f t="shared" si="3"/>
        <v>24.624057438836157</v>
      </c>
      <c r="S36" s="34">
        <f t="shared" si="3"/>
        <v>41.159267705628622</v>
      </c>
      <c r="T36" s="34">
        <f t="shared" si="3"/>
        <v>60.655993420550267</v>
      </c>
      <c r="U36" s="35">
        <f t="shared" si="3"/>
        <v>89.20372109809874</v>
      </c>
      <c r="V36" s="7"/>
      <c r="W36" s="2"/>
      <c r="X36" s="3" t="e" cm="1">
        <f t="array" aca="1" ref="X36" ca="1">Pipe_SI_CS_Thickness_dn_sch(D36,"STD")</f>
        <v>#NAME?</v>
      </c>
    </row>
    <row r="37" spans="1:24" x14ac:dyDescent="0.3">
      <c r="A37" s="2"/>
      <c r="B37" s="6"/>
      <c r="C37" s="27">
        <v>21</v>
      </c>
      <c r="D37" s="28">
        <v>650</v>
      </c>
      <c r="E37" s="29">
        <v>660</v>
      </c>
      <c r="F37" s="33">
        <f t="shared" si="3"/>
        <v>8.9006793626593783</v>
      </c>
      <c r="G37" s="34">
        <f t="shared" si="3"/>
        <v>8.9006793626593783</v>
      </c>
      <c r="H37" s="34">
        <f t="shared" si="3"/>
        <v>8.9006793626593783</v>
      </c>
      <c r="I37" s="34">
        <f t="shared" si="3"/>
        <v>8.9006793626593783</v>
      </c>
      <c r="J37" s="34">
        <f t="shared" si="3"/>
        <v>8.9006793626593783</v>
      </c>
      <c r="K37" s="34">
        <f t="shared" si="3"/>
        <v>8.9006793626593783</v>
      </c>
      <c r="L37" s="34">
        <f t="shared" si="3"/>
        <v>8.9006793626593783</v>
      </c>
      <c r="M37" s="34">
        <f t="shared" si="3"/>
        <v>9.2265917268367907</v>
      </c>
      <c r="N37" s="34">
        <f t="shared" si="3"/>
        <v>10.102757219645008</v>
      </c>
      <c r="O37" s="34">
        <f t="shared" si="3"/>
        <v>11.932450864132718</v>
      </c>
      <c r="P37" s="34">
        <f t="shared" si="3"/>
        <v>14.528047134405432</v>
      </c>
      <c r="Q37" s="34">
        <f t="shared" si="3"/>
        <v>19.006833429588045</v>
      </c>
      <c r="R37" s="34">
        <f t="shared" si="3"/>
        <v>26.56045558956043</v>
      </c>
      <c r="S37" s="34">
        <f t="shared" si="3"/>
        <v>44.451010960188349</v>
      </c>
      <c r="T37" s="34">
        <f t="shared" si="3"/>
        <v>65.545828946824884</v>
      </c>
      <c r="U37" s="35">
        <f t="shared" si="3"/>
        <v>96.433534302860934</v>
      </c>
      <c r="V37" s="7"/>
      <c r="W37" s="2"/>
      <c r="X37" s="3" t="e" cm="1">
        <f t="array" aca="1" ref="X37" ca="1">Pipe_SI_CS_Thickness_dn_sch(D37,"STD")</f>
        <v>#NAME?</v>
      </c>
    </row>
    <row r="38" spans="1:24" x14ac:dyDescent="0.3">
      <c r="A38" s="2"/>
      <c r="B38" s="6"/>
      <c r="C38" s="27">
        <v>22</v>
      </c>
      <c r="D38" s="28">
        <v>800</v>
      </c>
      <c r="E38" s="29">
        <v>813</v>
      </c>
      <c r="F38" s="33">
        <f t="shared" si="3"/>
        <v>10.732200487639508</v>
      </c>
      <c r="G38" s="34">
        <f t="shared" si="3"/>
        <v>10.732200487639508</v>
      </c>
      <c r="H38" s="34">
        <f t="shared" si="3"/>
        <v>10.732200487639508</v>
      </c>
      <c r="I38" s="34">
        <f t="shared" si="3"/>
        <v>10.732200487639508</v>
      </c>
      <c r="J38" s="34">
        <f t="shared" si="3"/>
        <v>10.732200487639508</v>
      </c>
      <c r="K38" s="34">
        <f t="shared" si="3"/>
        <v>10.732200487639508</v>
      </c>
      <c r="L38" s="34">
        <f t="shared" si="3"/>
        <v>10.732200487639508</v>
      </c>
      <c r="M38" s="34">
        <f t="shared" si="3"/>
        <v>11.133665263512592</v>
      </c>
      <c r="N38" s="34">
        <f t="shared" si="3"/>
        <v>12.212941847835443</v>
      </c>
      <c r="O38" s="34">
        <f t="shared" si="3"/>
        <v>14.466791746272577</v>
      </c>
      <c r="P38" s="34">
        <f t="shared" si="3"/>
        <v>17.664094424653964</v>
      </c>
      <c r="Q38" s="34">
        <f t="shared" si="3"/>
        <v>23.181144815538001</v>
      </c>
      <c r="R38" s="34">
        <f t="shared" si="3"/>
        <v>32.485833930776714</v>
      </c>
      <c r="S38" s="34">
        <f t="shared" si="3"/>
        <v>54.523745319141099</v>
      </c>
      <c r="T38" s="34">
        <f t="shared" si="3"/>
        <v>80.508725657225199</v>
      </c>
      <c r="U38" s="35">
        <f t="shared" si="3"/>
        <v>118.55676270943324</v>
      </c>
      <c r="V38" s="7"/>
      <c r="W38" s="2"/>
      <c r="X38" s="3" t="e" cm="1">
        <f t="array" aca="1" ref="X38" ca="1">Pipe_SI_CS_Thickness_dn_sch(D38,"STD")</f>
        <v>#NAME?</v>
      </c>
    </row>
    <row r="39" spans="1:24" x14ac:dyDescent="0.3">
      <c r="A39" s="2"/>
      <c r="B39" s="6"/>
      <c r="C39" s="27">
        <v>23</v>
      </c>
      <c r="D39" s="28">
        <v>1050</v>
      </c>
      <c r="E39" s="29">
        <v>1067</v>
      </c>
      <c r="F39" s="36">
        <f t="shared" si="3"/>
        <v>13.772764969632663</v>
      </c>
      <c r="G39" s="37">
        <f t="shared" si="3"/>
        <v>13.772764969632663</v>
      </c>
      <c r="H39" s="37">
        <f t="shared" si="3"/>
        <v>13.772764969632663</v>
      </c>
      <c r="I39" s="37">
        <f t="shared" si="3"/>
        <v>13.772764969632663</v>
      </c>
      <c r="J39" s="37">
        <f t="shared" si="3"/>
        <v>13.772764969632663</v>
      </c>
      <c r="K39" s="37">
        <f t="shared" si="3"/>
        <v>13.772764969632663</v>
      </c>
      <c r="L39" s="37">
        <f t="shared" si="3"/>
        <v>13.772764969632663</v>
      </c>
      <c r="M39" s="37">
        <f t="shared" si="3"/>
        <v>14.29965662505281</v>
      </c>
      <c r="N39" s="37">
        <f t="shared" si="3"/>
        <v>15.71612417175943</v>
      </c>
      <c r="O39" s="37">
        <f t="shared" si="3"/>
        <v>18.674128897014562</v>
      </c>
      <c r="P39" s="37">
        <f t="shared" si="3"/>
        <v>22.87034286728878</v>
      </c>
      <c r="Q39" s="37">
        <f t="shared" si="3"/>
        <v>30.111047377834005</v>
      </c>
      <c r="R39" s="37">
        <f t="shared" si="3"/>
        <v>42.322736536456034</v>
      </c>
      <c r="S39" s="37">
        <f t="shared" si="3"/>
        <v>71.2458010523045</v>
      </c>
      <c r="T39" s="37">
        <f t="shared" si="3"/>
        <v>105.34909013070022</v>
      </c>
      <c r="U39" s="38">
        <f t="shared" si="3"/>
        <v>155.28421378962517</v>
      </c>
      <c r="V39" s="7"/>
      <c r="W39" s="2"/>
      <c r="X39" s="3" t="e" cm="1">
        <f t="array" aca="1" ref="X39" ca="1">Pipe_SI_CS_Thickness_dn_sch(D39,"STD")</f>
        <v>#NAME?</v>
      </c>
    </row>
    <row r="40" spans="1:24" x14ac:dyDescent="0.3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"/>
      <c r="W40" s="2"/>
    </row>
    <row r="41" spans="1:24" ht="15" thickBot="1" x14ac:dyDescent="0.35">
      <c r="A41" s="2"/>
      <c r="B41" s="39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40"/>
      <c r="W41" s="2"/>
    </row>
    <row r="42" spans="1:24" ht="9.6" customHeight="1" thickTop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</sheetData>
  <mergeCells count="9">
    <mergeCell ref="C13:D13"/>
    <mergeCell ref="C15:D15"/>
    <mergeCell ref="F16:U16"/>
    <mergeCell ref="B2:D4"/>
    <mergeCell ref="T2:V4"/>
    <mergeCell ref="E3:S3"/>
    <mergeCell ref="C9:E10"/>
    <mergeCell ref="F9:U9"/>
    <mergeCell ref="G10:U10"/>
  </mergeCells>
  <conditionalFormatting sqref="F17:U39">
    <cfRule type="cellIs" dxfId="0" priority="1" operator="greaterThan">
      <formula>$X17</formula>
    </cfRule>
  </conditionalFormatting>
  <dataValidations count="1">
    <dataValidation type="list" allowBlank="1" showInputMessage="1" showErrorMessage="1" sqref="D17:D39" xr:uid="{3B9A7F58-5875-48F3-BB58-09200684A971}">
      <formula1>DN</formula1>
    </dataValidation>
  </dataValidations>
  <pageMargins left="0.7" right="0.7" top="0.36" bottom="0.25" header="0.3" footer="0.3"/>
  <pageSetup paperSize="9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Line="0" autoPict="0">
                <anchor moveWithCells="1" sizeWithCells="1">
                  <from>
                    <xdr:col>2</xdr:col>
                    <xdr:colOff>22860</xdr:colOff>
                    <xdr:row>1</xdr:row>
                    <xdr:rowOff>45720</xdr:rowOff>
                  </from>
                  <to>
                    <xdr:col>3</xdr:col>
                    <xdr:colOff>228600</xdr:colOff>
                    <xdr:row>3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Thickness</vt:lpstr>
      <vt:lpstr>Thickness!Print_Area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Đại Phạm</dc:creator>
  <cp:lastModifiedBy>Phạm Đại</cp:lastModifiedBy>
  <dcterms:created xsi:type="dcterms:W3CDTF">2025-05-18T23:24:48Z</dcterms:created>
  <dcterms:modified xsi:type="dcterms:W3CDTF">2025-05-18T23:28:02Z</dcterms:modified>
</cp:coreProperties>
</file>